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showInkAnnotation="0" codeName="ThisWorkbook" autoCompressPictures="0"/>
  <mc:AlternateContent xmlns:mc="http://schemas.openxmlformats.org/markup-compatibility/2006">
    <mc:Choice Requires="x15">
      <x15ac:absPath xmlns:x15ac="http://schemas.microsoft.com/office/spreadsheetml/2010/11/ac" url="/Users/liesbeth/ShareFile/Shared Folders/internal/Strategische wendbaarheid/BMO whitelabel materialen/NL tools werkdocumenten/_whitelabel tools/"/>
    </mc:Choice>
  </mc:AlternateContent>
  <xr:revisionPtr revIDLastSave="0" documentId="13_ncr:1_{699C16E1-05F6-EC4A-B276-22EA401B8547}" xr6:coauthVersionLast="34" xr6:coauthVersionMax="34" xr10:uidLastSave="{00000000-0000-0000-0000-000000000000}"/>
  <workbookProtection lockStructure="1"/>
  <bookViews>
    <workbookView xWindow="-10040" yWindow="-28340" windowWidth="25600" windowHeight="28340" tabRatio="500" xr2:uid="{00000000-000D-0000-FFFF-FFFF00000000}"/>
  </bookViews>
  <sheets>
    <sheet name="How to use" sheetId="3" r:id="rId1"/>
    <sheet name="Tool" sheetId="5" r:id="rId2"/>
    <sheet name="Example" sheetId="6" r:id="rId3"/>
  </sheets>
  <definedNames>
    <definedName name="_xlnm.Print_Area" localSheetId="2">Example!$A$1:$K$38</definedName>
    <definedName name="_xlnm.Print_Area" localSheetId="1">Tool!$A$1:$K$38</definedName>
    <definedName name="TotalMonthlyExpenses">#REF!</definedName>
    <definedName name="TotalMonthlyIncome">#REF!</definedName>
  </definedNames>
  <calcPr calcId="179021"/>
  <customWorkbookViews>
    <customWorkbookView name="j" guid="{C1978395-E8B6-0344-A180-6F31AE067C04}" windowWidth="960" windowHeight="790"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5" i="5" l="1"/>
  <c r="B26" i="5"/>
  <c r="B28" i="5"/>
  <c r="B29" i="5"/>
  <c r="B30" i="5"/>
  <c r="B32" i="5"/>
  <c r="B33" i="5"/>
  <c r="B24" i="5"/>
  <c r="B23" i="5"/>
  <c r="B21" i="5"/>
  <c r="B20" i="5"/>
  <c r="B19" i="5"/>
  <c r="B7" i="5" l="1"/>
  <c r="B11" i="5"/>
  <c r="C21" i="5"/>
  <c r="C24" i="5"/>
  <c r="C26" i="5" s="1"/>
  <c r="C32" i="5"/>
  <c r="C28" i="5" l="1"/>
  <c r="C21" i="6"/>
  <c r="C24" i="6"/>
  <c r="C26" i="6" s="1"/>
  <c r="D21" i="6"/>
  <c r="D28" i="6" s="1"/>
  <c r="D24" i="6"/>
  <c r="D26" i="6"/>
  <c r="E21" i="6"/>
  <c r="E24" i="6"/>
  <c r="E26" i="6" s="1"/>
  <c r="F21" i="6"/>
  <c r="F24" i="6"/>
  <c r="F26" i="6" s="1"/>
  <c r="G21" i="6"/>
  <c r="G28" i="6" s="1"/>
  <c r="G29" i="6" s="1"/>
  <c r="G24" i="6"/>
  <c r="G26" i="6"/>
  <c r="L51" i="6"/>
  <c r="K51" i="6"/>
  <c r="J51" i="6"/>
  <c r="I51" i="6"/>
  <c r="H51" i="6"/>
  <c r="C32" i="6"/>
  <c r="D21" i="5"/>
  <c r="D24" i="5"/>
  <c r="D26" i="5" s="1"/>
  <c r="E21" i="5"/>
  <c r="E24" i="5"/>
  <c r="E26" i="5" s="1"/>
  <c r="F21" i="5"/>
  <c r="F24" i="5"/>
  <c r="F26" i="5"/>
  <c r="F28" i="5" s="1"/>
  <c r="G21" i="5"/>
  <c r="G24" i="5"/>
  <c r="G26" i="5" s="1"/>
  <c r="G28" i="5" s="1"/>
  <c r="G29" i="5" s="1"/>
  <c r="L51" i="5"/>
  <c r="K51" i="5"/>
  <c r="J51" i="5"/>
  <c r="I51" i="5"/>
  <c r="H51" i="5"/>
  <c r="E28" i="6" l="1"/>
  <c r="C28" i="6"/>
  <c r="C29" i="6" s="1"/>
  <c r="F28" i="6"/>
  <c r="C29" i="5"/>
  <c r="C30" i="5" s="1"/>
  <c r="C33" i="5" s="1"/>
  <c r="E29" i="6"/>
  <c r="E30" i="6" s="1"/>
  <c r="D28" i="5"/>
  <c r="F29" i="6"/>
  <c r="F30" i="6" s="1"/>
  <c r="F29" i="5"/>
  <c r="F30" i="5" s="1"/>
  <c r="E28" i="5"/>
  <c r="D29" i="6"/>
  <c r="D30" i="6" s="1"/>
  <c r="G30" i="5"/>
  <c r="G30" i="6"/>
  <c r="C30" i="6" l="1"/>
  <c r="I53" i="6"/>
  <c r="I55" i="6"/>
  <c r="K55" i="6"/>
  <c r="K53" i="6"/>
  <c r="J55" i="6"/>
  <c r="J53" i="6"/>
  <c r="H53" i="5"/>
  <c r="E29" i="5"/>
  <c r="E30" i="5" s="1"/>
  <c r="L55" i="5"/>
  <c r="L53" i="5"/>
  <c r="K55" i="5"/>
  <c r="K53" i="5"/>
  <c r="D29" i="5"/>
  <c r="D30" i="5" s="1"/>
  <c r="H55" i="5" s="1"/>
  <c r="H55" i="6"/>
  <c r="H53" i="6"/>
  <c r="C33" i="6"/>
  <c r="L55" i="6"/>
  <c r="L53" i="6"/>
  <c r="J55" i="5" l="1"/>
  <c r="J53" i="5"/>
  <c r="D33" i="6"/>
  <c r="H56" i="6" s="1"/>
  <c r="H52" i="6"/>
  <c r="I53" i="5"/>
  <c r="I55" i="5"/>
  <c r="D33" i="5"/>
  <c r="H52" i="5"/>
  <c r="E33" i="6" l="1"/>
  <c r="I56" i="6" s="1"/>
  <c r="I52" i="6"/>
  <c r="E33" i="5"/>
  <c r="I52" i="5"/>
  <c r="H56" i="5"/>
  <c r="J52" i="5" l="1"/>
  <c r="F33" i="5"/>
  <c r="J56" i="5" s="1"/>
  <c r="I56" i="5"/>
  <c r="J52" i="6"/>
  <c r="F33" i="6"/>
  <c r="G33" i="6" l="1"/>
  <c r="K52" i="6"/>
  <c r="J56" i="6"/>
  <c r="G33" i="5"/>
  <c r="K52" i="5"/>
  <c r="L52" i="5" l="1"/>
  <c r="L56" i="5"/>
  <c r="L52" i="6"/>
  <c r="L56" i="6"/>
  <c r="B7" i="6"/>
  <c r="K56" i="5"/>
  <c r="D11" i="5" s="1"/>
  <c r="K56" i="6"/>
  <c r="B11" i="6" l="1"/>
  <c r="D11" i="6" s="1"/>
</calcChain>
</file>

<file path=xl/sharedStrings.xml><?xml version="1.0" encoding="utf-8"?>
<sst xmlns="http://schemas.openxmlformats.org/spreadsheetml/2006/main" count="74" uniqueCount="61">
  <si>
    <t xml:space="preserve">  Earnings after tax</t>
  </si>
  <si>
    <t xml:space="preserve">  Cumulative cash flow</t>
  </si>
  <si>
    <t>TERUGBETAALPERIODE</t>
  </si>
  <si>
    <t>RENDEMENT OP INVESTERING</t>
  </si>
  <si>
    <t>INNITIËLE INVESTERING</t>
  </si>
  <si>
    <t>BELASTING</t>
  </si>
  <si>
    <t>ROI-analyse</t>
  </si>
  <si>
    <t>Producten verkocht</t>
  </si>
  <si>
    <t>Prijs</t>
  </si>
  <si>
    <t>Omzet</t>
  </si>
  <si>
    <t>Variabele kosten per product</t>
  </si>
  <si>
    <t>Totaal variabele kosten</t>
  </si>
  <si>
    <t>Vaste kosten</t>
  </si>
  <si>
    <t>Totaal kosten</t>
  </si>
  <si>
    <t>Belasting</t>
  </si>
  <si>
    <t>Innitiële investering</t>
  </si>
  <si>
    <t>CUMULATIEVE GELDSTROOM</t>
  </si>
  <si>
    <t>JAAR 1</t>
  </si>
  <si>
    <t>JAAR 2</t>
  </si>
  <si>
    <t>JAAR 3</t>
  </si>
  <si>
    <t>JAAR 4</t>
  </si>
  <si>
    <t>JAAR 5</t>
  </si>
  <si>
    <t>Freitag</t>
  </si>
  <si>
    <t>ROI-analse</t>
  </si>
  <si>
    <t>BELASTINGEN</t>
  </si>
  <si>
    <t>datum</t>
  </si>
  <si>
    <t xml:space="preserve">De ROI, ook wel Rendement Op Investeringen, -calculator helpt je om te berekenen of je inkomsten hoog genoeg zijn om je initiële investeringen te dekken. Het is belangrijk om te weten of je investeringen terugverdiend kunnen worden. Met deze Excel tool kun je het rendement op je investeringen berekenen, zodat je de impact van de investering op jouw bedrijf beter kunt begrijpen.  </t>
  </si>
  <si>
    <t>  </t>
  </si>
  <si>
    <t>Tips voor gebruik</t>
  </si>
  <si>
    <t>Je kunt de ROI-calculator zelf gebruiken maar het is handig om de hulp in te schakelen van iemand die diepere financiële kennis heeft, zoals iemand uit je financiële afdeling (als je die hebt).</t>
  </si>
  <si>
    <t xml:space="preserve">Je kunt de ROI-calculator gebruiken als je een eerste investering doet voor je eerste product of dienst. Met de ROI-calculator bereken je of je met de verkoop van dit product of deze dienst je investering terugverdiend. </t>
  </si>
  <si>
    <t>Heb je al bestaande producten of diensten en investeer je in een aanvulling op je onderneming (bijvoorbeeld een nieuwe lijn). Dan kun je de inkomsten uit je andere producten/diensten ook meenemen in de Calculator.</t>
  </si>
  <si>
    <t>Gebruik van de tool</t>
  </si>
  <si>
    <t>Volg de volgende stappen om een ROI berekening te kunnen maken.</t>
  </si>
  <si>
    <t>Investering</t>
  </si>
  <si>
    <t xml:space="preserve">Begin met het invullen van je initiële investering. Je moet hier een inschatting maken hoeveel het zal kosten om een nieuw product of nieuwe dienst te ontwikkelen en op de markt te brengen. Denk bij het maken van de schatting aan alle kosten die te maken hebben met het nieuwe product of de dienst. Denk bijvoorbeeld aan: </t>
  </si>
  <si>
    <t xml:space="preserve">Ontwikkelkosten </t>
  </si>
  <si>
    <t>Kosten voor het aanschaffen van nieuwe machines of machineonderdelen,</t>
  </si>
  <si>
    <t xml:space="preserve">Kosten voor gebouwen of aanpassingen aan een gebouw, </t>
  </si>
  <si>
    <t xml:space="preserve">Kosten voor kennis </t>
  </si>
  <si>
    <t xml:space="preserve">Andere dingen die je nodig hebt. </t>
  </si>
  <si>
    <t xml:space="preserve">Wat niet onder investering valt zijn kosten voor productie en levering. </t>
  </si>
  <si>
    <t>ROI calculator</t>
  </si>
  <si>
    <t>Belastingen</t>
  </si>
  <si>
    <t>Als je winst maakt zal je een deel van je opbrengsten moeten afdragen aan de belastingdienst in de vorm van vennootschaps- of winstbelasting. Om een goede inschatting te maken van het rendement op je investering moet je die belastingen meerekenen. Maak voor de Calculator een inschatting van de vennootschaps- of winstbelasting die je betaald.</t>
  </si>
  <si>
    <t>Verkochte producten</t>
  </si>
  <si>
    <t>Je wilt de investering gaan terugverdienen met de verkoop van je producten/diensten. Omdat een investering meestal niet in één jaar terugverdient wordt is het verstandig om een prognose te maken over meerdere jaren. Bedenk daarbij dat inschattingen over een langere periode ook meer risico met zich meebrengt omdat er meer kans is dat je verwachtingen afwijken van de realiteit. Maak een inschatting van het aantal producten dat je elk jaar denkt te verkopen. Je kunt ervoor kiezen om voor 1 of tot en met 5 jaar een schatting te maken.</t>
  </si>
  <si>
    <t>Houd er rekening mee dat een sterke groei in de verkoop ook kan leiden tot nieuwe kosten of aanvullende investeringen. Als je bijvoorbeeld nieuw personeel moet aannemen om aan de vraag te kunnen voldoen.</t>
  </si>
  <si>
    <t>Wat is de prijs die je wilt vragen voor één product/dienst? Voer de prijs in in de Excel tool. Bedenk of je de prijs wilt laten toenemen of dalen door de jaren. Als je denkt dat de prijs veranderd gedurende een jaar, neem dan de gemiddelde prijs over het jaar.</t>
  </si>
  <si>
    <t>Kosten</t>
  </si>
  <si>
    <t xml:space="preserve">Om een realistische inschatting te kunnen maken van de terugverdientijd van je product moet je de kosten van de inkomsten aftrekken. De totale kosten bestaan hierbij uit twee onderdelen: </t>
  </si>
  <si>
    <t>De variabele kosten, deze kosten maak je alleen als een product of dienst geleverd moet worden. Vraag je hierbij af, hoeveel kost het om een enkele eenheid van je product te maken? Denk hierbij aan materiaalkosten of arbeidskosten. Vul de variabele kosten per product voor elk jaar in.</t>
  </si>
  <si>
    <t>De vaste kosten, dit zijn kosten die je moet betalen onafhankelijk van het aantal producten dat je maakt. Denk aan stroom, gas, water, huur, verzekeringen of telefonie.</t>
  </si>
  <si>
    <t>ROI en terugverdientijd</t>
  </si>
  <si>
    <t>Zodra je alle benodigde informatie hebt ingevoerd zal de Excel tool het rendement op je investering berekenen. Daarnaast laat de Excel resultaten zien zoals de ontwikkeling van de cashflow en terugverdientijd.</t>
  </si>
  <si>
    <t>De Rendement Op Investering staat links bovenaan in de Excel. Als er staat dat er een "negatief rendement op investering" is, dan verdien je je investering niet terug binnen de door jouw ingevoerde periode. Wanneer er een percentage getoond wordt betekent dit dat je aan het einde van de tijdsperiode je investering plus een rendement hebt verdiend. Staat er bijvoorbeeld 75% en heb je een investering van €1000 gedaan, dan heb je over de tijdsperiode totaal €1750 verdiend.</t>
  </si>
  <si>
    <t>Het tweede resultaat toont de terugverdienperiode. Als er staat "De investering wordt niet terugverdient" dan heb je je investering niet binnen de tijdsperiode terugverdiend. Verdien je je investering wel terug, dan lees je hier het aantal jaren dat je nodig hebt om je investering terug te verdienen.</t>
  </si>
  <si>
    <t>Omdat berekeningen gebaseerd zijn op schattingen is er geen garantie dat het rendement en de terugverdientijd daadwerkelijk zo uitkomen. Desondanks levert het een goede schatting of je idee winstgevend is of niet. De resultaten kunnen ook aanleiding zijn om je prijzen of verkoopstrategie aan te passen.</t>
  </si>
  <si>
    <t>naam</t>
  </si>
  <si>
    <t>Bruto winst</t>
  </si>
  <si>
    <t>Netto winst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</si>
</sst>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quot;€&quot;* #,##0.00_-;_-&quot;€&quot;* &quot;-&quot;??_-;_-@_-"/>
    <numFmt numFmtId="164" formatCode="_-* #,##0.00_-;_-* #,##0.00\-;_-* &quot;-&quot;??_-;_-@_-"/>
    <numFmt numFmtId="165" formatCode="_-&quot;€&quot;\ * #,##0.00_-;_-&quot;€&quot;\ * #,##0.00\-;_-&quot;€&quot;\ * &quot;-&quot;??_-;_-@_-"/>
    <numFmt numFmtId="166" formatCode="_-&quot;€&quot;\ * #,##0_-;_-&quot;€&quot;\ * #,##0\-;_-&quot;€&quot;\ * &quot;-&quot;??_-;_-@_-"/>
    <numFmt numFmtId="167" formatCode="_-* #,##0_-;_-* #,##0\-;_-* &quot;-&quot;??_-;_-@_-"/>
    <numFmt numFmtId="168" formatCode="_([$€-2]\ * #,##0.00_);_([$€-2]\ * \(#,##0.00\);_([$€-2]\ * &quot;-&quot;??_);_(@_)"/>
    <numFmt numFmtId="169" formatCode="_-[$€-2]\ * #,##0.00_-;\-[$€-2]\ * #,##0.00_-;_-[$€-2]\ * &quot;-&quot;??_-;_-@_-"/>
    <numFmt numFmtId="170" formatCode="0.0"/>
  </numFmts>
  <fonts count="24" x14ac:knownFonts="1">
    <font>
      <sz val="12"/>
      <color theme="1"/>
      <name val="Calibri"/>
      <family val="2"/>
      <scheme val="minor"/>
    </font>
    <font>
      <sz val="12"/>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u/>
      <sz val="12"/>
      <color theme="10"/>
      <name val="Calibri"/>
      <family val="2"/>
      <scheme val="minor"/>
    </font>
    <font>
      <u/>
      <sz val="12"/>
      <color theme="11"/>
      <name val="Calibri"/>
      <family val="2"/>
      <scheme val="minor"/>
    </font>
    <font>
      <sz val="9"/>
      <color theme="1"/>
      <name val="Calibri"/>
      <family val="2"/>
      <scheme val="minor"/>
    </font>
    <font>
      <sz val="9"/>
      <color rgb="FF7030A0"/>
      <name val="Calibri"/>
      <family val="2"/>
      <scheme val="minor"/>
    </font>
    <font>
      <sz val="9"/>
      <color theme="0"/>
      <name val="Calibri"/>
      <family val="2"/>
      <scheme val="minor"/>
    </font>
    <font>
      <b/>
      <sz val="9"/>
      <color theme="0"/>
      <name val="Calibri"/>
      <family val="2"/>
      <scheme val="minor"/>
    </font>
    <font>
      <b/>
      <sz val="16"/>
      <color rgb="FF69388A"/>
      <name val="Calibri"/>
      <family val="2"/>
      <scheme val="minor"/>
    </font>
    <font>
      <sz val="11"/>
      <color theme="1"/>
      <name val="Calibri"/>
      <family val="2"/>
      <scheme val="minor"/>
    </font>
    <font>
      <b/>
      <sz val="9"/>
      <color rgb="FF693800"/>
      <name val="Calibri"/>
      <family val="2"/>
      <scheme val="minor"/>
    </font>
    <font>
      <b/>
      <sz val="9"/>
      <color theme="3"/>
      <name val="Calibri"/>
      <family val="2"/>
      <scheme val="minor"/>
    </font>
    <font>
      <sz val="10"/>
      <color rgb="FF69388A"/>
      <name val="Calibri"/>
      <family val="2"/>
      <scheme val="minor"/>
    </font>
    <font>
      <sz val="9"/>
      <color rgb="FF69388A"/>
      <name val="Calibri"/>
      <family val="2"/>
      <scheme val="minor"/>
    </font>
    <font>
      <b/>
      <sz val="9"/>
      <color rgb="FF3E3E00"/>
      <name val="Calibri"/>
      <family val="2"/>
      <scheme val="minor"/>
    </font>
    <font>
      <sz val="9"/>
      <color rgb="FF3E3E00"/>
      <name val="Calibri"/>
      <family val="2"/>
      <scheme val="minor"/>
    </font>
    <font>
      <b/>
      <sz val="9"/>
      <color theme="1"/>
      <name val="Calibri"/>
      <family val="2"/>
      <scheme val="minor"/>
    </font>
    <font>
      <u/>
      <sz val="12"/>
      <color theme="1"/>
      <name val="Calibri"/>
      <family val="2"/>
      <scheme val="minor"/>
    </font>
    <font>
      <sz val="14"/>
      <color theme="1"/>
      <name val="Calibri"/>
      <family val="2"/>
      <scheme val="minor"/>
    </font>
    <font>
      <b/>
      <sz val="18"/>
      <color theme="1"/>
      <name val="Calibri"/>
      <family val="2"/>
      <scheme val="minor"/>
    </font>
    <font>
      <b/>
      <sz val="16"/>
      <color theme="1"/>
      <name val="Calibri"/>
      <family val="2"/>
      <scheme val="minor"/>
    </font>
  </fonts>
  <fills count="2">
    <fill>
      <patternFill patternType="none"/>
    </fill>
    <fill>
      <patternFill patternType="gray125"/>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thick">
        <color rgb="FF000000"/>
      </bottom>
      <diagonal/>
    </border>
    <border>
      <left/>
      <right/>
      <top style="thick">
        <color rgb="FF3E3E00"/>
      </top>
      <bottom/>
      <diagonal/>
    </border>
    <border>
      <left/>
      <right/>
      <top/>
      <bottom style="thin">
        <color auto="1"/>
      </bottom>
      <diagonal/>
    </border>
    <border>
      <left/>
      <right/>
      <top/>
      <bottom style="thin">
        <color theme="0" tint="-0.34998626667073579"/>
      </bottom>
      <diagonal/>
    </border>
    <border>
      <left/>
      <right/>
      <top/>
      <bottom style="medium">
        <color theme="0" tint="-0.499984740745262"/>
      </bottom>
      <diagonal/>
    </border>
    <border>
      <left/>
      <right/>
      <top/>
      <bottom style="double">
        <color auto="1"/>
      </bottom>
      <diagonal/>
    </border>
    <border>
      <left/>
      <right/>
      <top/>
      <bottom style="double">
        <color theme="0" tint="-0.499984740745262"/>
      </bottom>
      <diagonal/>
    </border>
  </borders>
  <cellStyleXfs count="22">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60">
    <xf numFmtId="0" fontId="0" fillId="0" borderId="0" xfId="0"/>
    <xf numFmtId="0" fontId="7" fillId="0" borderId="0" xfId="0" applyFont="1" applyProtection="1"/>
    <xf numFmtId="0" fontId="7" fillId="0" borderId="0" xfId="0" applyFont="1" applyBorder="1" applyProtection="1"/>
    <xf numFmtId="0" fontId="9" fillId="0" borderId="0" xfId="0" applyFont="1" applyProtection="1"/>
    <xf numFmtId="0" fontId="10" fillId="0" borderId="0" xfId="0" applyFont="1" applyAlignment="1" applyProtection="1">
      <alignment horizontal="right"/>
    </xf>
    <xf numFmtId="2" fontId="9" fillId="0" borderId="0" xfId="0" applyNumberFormat="1" applyFont="1" applyProtection="1"/>
    <xf numFmtId="0" fontId="8" fillId="0" borderId="0" xfId="0" applyFont="1" applyProtection="1"/>
    <xf numFmtId="0" fontId="11" fillId="0" borderId="0" xfId="0" applyFont="1" applyAlignment="1" applyProtection="1">
      <alignment vertical="top"/>
    </xf>
    <xf numFmtId="0" fontId="7" fillId="0" borderId="0" xfId="0" applyFont="1" applyAlignment="1" applyProtection="1">
      <alignment horizontal="right"/>
    </xf>
    <xf numFmtId="0" fontId="13" fillId="0" borderId="3" xfId="1" applyFont="1" applyBorder="1" applyProtection="1"/>
    <xf numFmtId="0" fontId="14" fillId="0" borderId="3" xfId="1" applyFont="1" applyBorder="1" applyProtection="1"/>
    <xf numFmtId="0" fontId="13" fillId="0" borderId="0" xfId="0" applyFont="1" applyAlignment="1" applyProtection="1">
      <alignment horizontal="right"/>
    </xf>
    <xf numFmtId="0" fontId="13" fillId="0" borderId="0" xfId="0" applyFont="1" applyProtection="1"/>
    <xf numFmtId="0" fontId="16" fillId="0" borderId="0" xfId="0" applyFont="1" applyBorder="1" applyAlignment="1" applyProtection="1">
      <alignment horizontal="right"/>
    </xf>
    <xf numFmtId="0" fontId="17" fillId="0" borderId="0" xfId="0" applyFont="1" applyAlignment="1" applyProtection="1">
      <alignment horizontal="right"/>
    </xf>
    <xf numFmtId="166" fontId="17" fillId="0" borderId="0" xfId="20" applyNumberFormat="1" applyFont="1" applyFill="1" applyBorder="1" applyProtection="1"/>
    <xf numFmtId="169" fontId="7" fillId="0" borderId="0" xfId="0" applyNumberFormat="1" applyFont="1" applyProtection="1"/>
    <xf numFmtId="0" fontId="8" fillId="0" borderId="0" xfId="0" applyFont="1" applyAlignment="1" applyProtection="1">
      <alignment horizontal="right"/>
    </xf>
    <xf numFmtId="168" fontId="17" fillId="0" borderId="0" xfId="20" applyNumberFormat="1" applyFont="1" applyFill="1" applyBorder="1" applyProtection="1">
      <protection locked="0"/>
    </xf>
    <xf numFmtId="9" fontId="17" fillId="0" borderId="0" xfId="19" applyFont="1" applyFill="1" applyBorder="1" applyProtection="1">
      <protection locked="0"/>
    </xf>
    <xf numFmtId="0" fontId="17" fillId="0" borderId="7" xfId="2" applyFont="1" applyBorder="1" applyProtection="1"/>
    <xf numFmtId="0" fontId="8" fillId="0" borderId="7" xfId="2" applyFont="1" applyBorder="1" applyAlignment="1" applyProtection="1">
      <alignment horizontal="center"/>
    </xf>
    <xf numFmtId="0" fontId="7" fillId="0" borderId="0" xfId="0" applyFont="1" applyBorder="1" applyAlignment="1" applyProtection="1">
      <alignment horizontal="right"/>
    </xf>
    <xf numFmtId="167" fontId="18" fillId="0" borderId="0" xfId="21" applyNumberFormat="1" applyFont="1" applyFill="1" applyBorder="1" applyProtection="1">
      <protection locked="0"/>
    </xf>
    <xf numFmtId="168" fontId="18" fillId="0" borderId="8" xfId="20" applyNumberFormat="1" applyFont="1" applyFill="1" applyBorder="1" applyProtection="1">
      <protection locked="0"/>
    </xf>
    <xf numFmtId="168" fontId="7" fillId="0" borderId="0" xfId="20" applyNumberFormat="1" applyFont="1" applyBorder="1" applyProtection="1"/>
    <xf numFmtId="169" fontId="18" fillId="0" borderId="0" xfId="20" applyNumberFormat="1" applyFont="1" applyFill="1" applyBorder="1" applyProtection="1"/>
    <xf numFmtId="168" fontId="7" fillId="0" borderId="0" xfId="20" applyNumberFormat="1" applyFont="1" applyProtection="1"/>
    <xf numFmtId="168" fontId="7" fillId="0" borderId="9" xfId="20" applyNumberFormat="1" applyFont="1" applyBorder="1" applyProtection="1"/>
    <xf numFmtId="0" fontId="7" fillId="0" borderId="0" xfId="0" applyFont="1" applyFill="1" applyBorder="1" applyAlignment="1" applyProtection="1">
      <alignment horizontal="right"/>
    </xf>
    <xf numFmtId="0" fontId="8" fillId="0" borderId="0" xfId="0" applyFont="1" applyBorder="1" applyAlignment="1" applyProtection="1">
      <alignment horizontal="right"/>
    </xf>
    <xf numFmtId="168" fontId="19" fillId="0" borderId="0" xfId="20" applyNumberFormat="1" applyFont="1" applyBorder="1" applyProtection="1"/>
    <xf numFmtId="166" fontId="7" fillId="0" borderId="0" xfId="20" applyNumberFormat="1" applyFont="1" applyProtection="1"/>
    <xf numFmtId="0" fontId="7" fillId="0" borderId="4" xfId="0" applyFont="1" applyBorder="1" applyProtection="1"/>
    <xf numFmtId="44" fontId="10" fillId="0" borderId="0" xfId="20" applyNumberFormat="1" applyFont="1" applyProtection="1"/>
    <xf numFmtId="166" fontId="9" fillId="0" borderId="0" xfId="20" applyNumberFormat="1" applyFont="1" applyProtection="1"/>
    <xf numFmtId="167" fontId="9" fillId="0" borderId="0" xfId="21" applyNumberFormat="1" applyFont="1" applyProtection="1"/>
    <xf numFmtId="164" fontId="9" fillId="0" borderId="0" xfId="21" applyFont="1" applyProtection="1"/>
    <xf numFmtId="0" fontId="7" fillId="0" borderId="0" xfId="0" applyFont="1" applyFill="1" applyAlignment="1">
      <alignment vertical="center" wrapText="1"/>
    </xf>
    <xf numFmtId="0" fontId="20" fillId="0" borderId="0" xfId="0" applyFont="1"/>
    <xf numFmtId="0" fontId="0" fillId="0" borderId="0" xfId="0" applyFont="1"/>
    <xf numFmtId="0" fontId="0" fillId="0" borderId="0" xfId="0" applyFont="1" applyAlignment="1" applyProtection="1">
      <alignment horizontal="right"/>
    </xf>
    <xf numFmtId="0" fontId="0" fillId="0" borderId="0" xfId="0" applyAlignment="1">
      <alignment vertical="center" wrapText="1"/>
    </xf>
    <xf numFmtId="168" fontId="17" fillId="0" borderId="0" xfId="20" applyNumberFormat="1" applyFont="1" applyFill="1" applyBorder="1" applyProtection="1"/>
    <xf numFmtId="9" fontId="17" fillId="0" borderId="0" xfId="19" applyFont="1" applyFill="1" applyBorder="1" applyProtection="1"/>
    <xf numFmtId="167" fontId="18" fillId="0" borderId="0" xfId="21" applyNumberFormat="1" applyFont="1" applyFill="1" applyBorder="1" applyProtection="1"/>
    <xf numFmtId="168" fontId="18" fillId="0" borderId="8" xfId="20" applyNumberFormat="1" applyFont="1" applyFill="1" applyBorder="1" applyProtection="1"/>
    <xf numFmtId="0" fontId="22" fillId="0" borderId="0" xfId="0" applyFont="1"/>
    <xf numFmtId="0" fontId="23"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20" fillId="0" borderId="0" xfId="0" applyFont="1" applyAlignment="1">
      <alignment vertical="center" wrapText="1"/>
    </xf>
    <xf numFmtId="0" fontId="12" fillId="0" borderId="5" xfId="0" applyFont="1" applyBorder="1" applyAlignment="1" applyProtection="1">
      <alignment horizontal="center"/>
      <protection locked="0"/>
    </xf>
    <xf numFmtId="0" fontId="15" fillId="0" borderId="6" xfId="0" applyFont="1" applyBorder="1" applyAlignment="1" applyProtection="1">
      <alignment horizontal="left"/>
    </xf>
    <xf numFmtId="9" fontId="12" fillId="0" borderId="0" xfId="19" applyFont="1" applyAlignment="1" applyProtection="1">
      <alignment horizontal="right"/>
    </xf>
    <xf numFmtId="170" fontId="12" fillId="0" borderId="0" xfId="21" applyNumberFormat="1" applyFont="1" applyAlignment="1" applyProtection="1">
      <alignment horizontal="right"/>
    </xf>
    <xf numFmtId="2" fontId="12" fillId="0" borderId="0" xfId="21" applyNumberFormat="1" applyFont="1" applyAlignment="1" applyProtection="1">
      <alignment horizontal="left"/>
    </xf>
    <xf numFmtId="15" fontId="12" fillId="0" borderId="5" xfId="0" applyNumberFormat="1" applyFont="1" applyBorder="1" applyAlignment="1" applyProtection="1">
      <alignment horizontal="center"/>
    </xf>
    <xf numFmtId="0" fontId="12" fillId="0" borderId="5" xfId="0" applyFont="1" applyBorder="1" applyAlignment="1" applyProtection="1">
      <alignment horizontal="center"/>
    </xf>
    <xf numFmtId="0" fontId="21" fillId="0" borderId="5" xfId="0" applyFont="1" applyBorder="1" applyAlignment="1" applyProtection="1">
      <alignment horizontal="center"/>
    </xf>
  </cellXfs>
  <cellStyles count="22">
    <cellStyle name="Comma 2" xfId="18" xr:uid="{00000000-0005-0000-0000-000000000000}"/>
    <cellStyle name="Comma 3" xfId="21" xr:uid="{00000000-0005-0000-0000-000001000000}"/>
    <cellStyle name="Currency 2" xfId="17" xr:uid="{00000000-0005-0000-0000-000002000000}"/>
    <cellStyle name="Currency 3" xfId="20" xr:uid="{00000000-0005-0000-0000-00000300000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eading 1" xfId="1" builtinId="16"/>
    <cellStyle name="Heading 2" xfId="2" builtinId="17"/>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 name="Percent 2" xfId="19" xr:uid="{00000000-0005-0000-0000-000015000000}"/>
  </cellStyles>
  <dxfs count="34">
    <dxf>
      <font>
        <color theme="1"/>
      </font>
      <fill>
        <patternFill>
          <bgColor theme="7" tint="0.59996337778862885"/>
        </patternFill>
      </fill>
    </dxf>
    <dxf>
      <font>
        <color rgb="FFFF0000"/>
      </font>
      <fill>
        <patternFill patternType="none">
          <bgColor auto="1"/>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rgb="FFFF0000"/>
      </font>
      <fill>
        <patternFill patternType="none">
          <bgColor auto="1"/>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color theme="1"/>
      </font>
      <fill>
        <patternFill>
          <bgColor theme="7" tint="0.59996337778862885"/>
        </patternFill>
      </fill>
    </dxf>
    <dxf>
      <font>
        <b val="0"/>
        <i val="0"/>
        <color rgb="FF60605E"/>
      </font>
      <fill>
        <patternFill>
          <bgColor rgb="FFD8D8D1"/>
        </patternFill>
      </fill>
      <border>
        <top style="double">
          <color rgb="FF40403E"/>
        </top>
      </border>
    </dxf>
    <dxf>
      <font>
        <b val="0"/>
        <i val="0"/>
        <color rgb="FF0592FE"/>
      </font>
      <fill>
        <patternFill patternType="solid">
          <fgColor rgb="FF000000"/>
          <bgColor rgb="FFD8D8D1"/>
        </patternFill>
      </fill>
      <border diagonalUp="0" diagonalDown="0">
        <left/>
        <right/>
        <top/>
        <bottom style="thin">
          <color rgb="FFB8B8AB"/>
        </bottom>
        <vertical/>
        <horizontal/>
      </border>
    </dxf>
    <dxf>
      <font>
        <b val="0"/>
        <i val="0"/>
        <color rgb="FF60605E"/>
      </font>
      <fill>
        <patternFill>
          <bgColor rgb="FFD8D8D1"/>
        </patternFill>
      </fill>
      <border diagonalUp="0" diagonalDown="0">
        <left/>
        <right/>
        <top/>
        <bottom/>
        <vertical/>
        <horizontal style="thin">
          <color rgb="FFB8B8AB"/>
        </horizontal>
      </border>
    </dxf>
  </dxfs>
  <tableStyles count="1" defaultTableStyle="TableStyleMedium9" defaultPivotStyle="PivotStyleMedium4">
    <tableStyle name="Personal budget table" pivot="0" count="3" xr9:uid="{00000000-0011-0000-FFFF-FFFF00000000}">
      <tableStyleElement type="wholeTable" dxfId="33"/>
      <tableStyleElement type="headerRow" dxfId="32"/>
      <tableStyleElement type="totalRow" dxfId="31"/>
    </tableStyle>
  </tableStyles>
  <colors>
    <mruColors>
      <color rgb="FF9362B8"/>
      <color rgb="FFE4514B"/>
      <color rgb="FFF5A417"/>
      <color rgb="FF279234"/>
      <color rgb="FF6F2FA1"/>
      <color rgb="FF2777B8"/>
      <color rgb="FF69388B"/>
      <color rgb="FFEF90A6"/>
      <color rgb="FF87C99B"/>
      <color rgb="FFE323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18630989141063"/>
          <c:y val="0.153558052434457"/>
          <c:w val="0.80243747105141305"/>
          <c:h val="0.74531835205992503"/>
        </c:manualLayout>
      </c:layout>
      <c:lineChart>
        <c:grouping val="standard"/>
        <c:varyColors val="0"/>
        <c:ser>
          <c:idx val="0"/>
          <c:order val="0"/>
          <c:tx>
            <c:strRef>
              <c:f>Tool!$B$30</c:f>
              <c:strCache>
                <c:ptCount val="1"/>
                <c:pt idx="0">
                  <c:v>Netto winst</c:v>
                </c:pt>
              </c:strCache>
            </c:strRef>
          </c:tx>
          <c:spPr>
            <a:ln w="47625" cap="rnd" cmpd="sng" algn="ctr">
              <a:solidFill>
                <a:srgbClr val="2777B8"/>
              </a:solidFill>
              <a:prstDash val="solid"/>
              <a:round/>
            </a:ln>
            <a:effectLst/>
          </c:spPr>
          <c:marker>
            <c:symbol val="none"/>
          </c:marker>
          <c:cat>
            <c:strRef>
              <c:f>Tool!$G$51:$N$51</c:f>
              <c:strCache>
                <c:ptCount val="6"/>
                <c:pt idx="1">
                  <c:v>JAAR 1</c:v>
                </c:pt>
                <c:pt idx="2">
                  <c:v>JAAR 2</c:v>
                </c:pt>
                <c:pt idx="3">
                  <c:v>JAAR 3</c:v>
                </c:pt>
                <c:pt idx="4">
                  <c:v>JAAR 4</c:v>
                </c:pt>
                <c:pt idx="5">
                  <c:v>JAAR 5</c:v>
                </c:pt>
              </c:strCache>
            </c:strRef>
          </c:cat>
          <c:val>
            <c:numRef>
              <c:f>Tool!$G$52:$M$52</c:f>
              <c:numCache>
                <c:formatCode>_-"€"\ * #.##0_-;_-"€"\ * #.##0\-;_-"€"\ * "-"??_-;_-@_-</c:formatCode>
                <c:ptCount val="7"/>
                <c:pt idx="1">
                  <c:v>0</c:v>
                </c:pt>
                <c:pt idx="2">
                  <c:v>0</c:v>
                </c:pt>
                <c:pt idx="3">
                  <c:v>0</c:v>
                </c:pt>
                <c:pt idx="4">
                  <c:v>0</c:v>
                </c:pt>
                <c:pt idx="5">
                  <c:v>0</c:v>
                </c:pt>
              </c:numCache>
            </c:numRef>
          </c:val>
          <c:smooth val="0"/>
          <c:extLst>
            <c:ext xmlns:c16="http://schemas.microsoft.com/office/drawing/2014/chart" uri="{C3380CC4-5D6E-409C-BE32-E72D297353CC}">
              <c16:uniqueId val="{00000000-8B50-5C49-B028-E5364DAAE81F}"/>
            </c:ext>
          </c:extLst>
        </c:ser>
        <c:ser>
          <c:idx val="1"/>
          <c:order val="1"/>
          <c:tx>
            <c:v>Cumulatieve geldstroom</c:v>
          </c:tx>
          <c:spPr>
            <a:ln w="47625" cap="rnd" cmpd="sng" algn="ctr">
              <a:solidFill>
                <a:srgbClr val="69388B"/>
              </a:solidFill>
              <a:prstDash val="solid"/>
              <a:round/>
            </a:ln>
            <a:effectLst/>
          </c:spPr>
          <c:marker>
            <c:symbol val="none"/>
          </c:marker>
          <c:val>
            <c:numRef>
              <c:f>Tool!$G$53:$M$53</c:f>
              <c:numCache>
                <c:formatCode>_-"€"\ * #.##0_-;_-"€"\ * #.##0\-;_-"€"\ * "-"??_-;_-@_-</c:formatCode>
                <c:ptCount val="7"/>
                <c:pt idx="1">
                  <c:v>0</c:v>
                </c:pt>
                <c:pt idx="2">
                  <c:v>0</c:v>
                </c:pt>
                <c:pt idx="3">
                  <c:v>0</c:v>
                </c:pt>
                <c:pt idx="4">
                  <c:v>0</c:v>
                </c:pt>
                <c:pt idx="5">
                  <c:v>0</c:v>
                </c:pt>
              </c:numCache>
            </c:numRef>
          </c:val>
          <c:smooth val="0"/>
          <c:extLst>
            <c:ext xmlns:c16="http://schemas.microsoft.com/office/drawing/2014/chart" uri="{C3380CC4-5D6E-409C-BE32-E72D297353CC}">
              <c16:uniqueId val="{00000001-8B50-5C49-B028-E5364DAAE81F}"/>
            </c:ext>
          </c:extLst>
        </c:ser>
        <c:dLbls>
          <c:showLegendKey val="0"/>
          <c:showVal val="0"/>
          <c:showCatName val="0"/>
          <c:showSerName val="0"/>
          <c:showPercent val="0"/>
          <c:showBubbleSize val="0"/>
        </c:dLbls>
        <c:smooth val="0"/>
        <c:axId val="-2108067632"/>
        <c:axId val="-2108065856"/>
      </c:lineChart>
      <c:catAx>
        <c:axId val="-210806763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2108065856"/>
        <c:crosses val="autoZero"/>
        <c:auto val="1"/>
        <c:lblAlgn val="ctr"/>
        <c:lblOffset val="100"/>
        <c:noMultiLvlLbl val="0"/>
      </c:catAx>
      <c:valAx>
        <c:axId val="-2108065856"/>
        <c:scaling>
          <c:orientation val="minMax"/>
        </c:scaling>
        <c:delete val="0"/>
        <c:axPos val="l"/>
        <c:majorGridlines>
          <c:spPr>
            <a:ln w="9525" cap="flat" cmpd="sng" algn="ctr">
              <a:solidFill>
                <a:schemeClr val="accent4">
                  <a:lumMod val="40000"/>
                  <a:lumOff val="60000"/>
                </a:schemeClr>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2108067632"/>
        <c:crosses val="autoZero"/>
        <c:crossBetween val="midCat"/>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800"/>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0872009188658099"/>
          <c:y val="0.138881814301514"/>
          <c:w val="0.74831583552056002"/>
          <c:h val="0.76184109061839"/>
        </c:manualLayout>
      </c:layout>
      <c:barChart>
        <c:barDir val="col"/>
        <c:grouping val="clustered"/>
        <c:varyColors val="0"/>
        <c:ser>
          <c:idx val="0"/>
          <c:order val="0"/>
          <c:tx>
            <c:strRef>
              <c:f>Tool!$B$21</c:f>
              <c:strCache>
                <c:ptCount val="1"/>
                <c:pt idx="0">
                  <c:v>Omzet</c:v>
                </c:pt>
              </c:strCache>
            </c:strRef>
          </c:tx>
          <c:spPr>
            <a:solidFill>
              <a:srgbClr val="87C99B"/>
            </a:solidFill>
            <a:ln>
              <a:noFill/>
            </a:ln>
          </c:spPr>
          <c:invertIfNegative val="0"/>
          <c:cat>
            <c:strRef>
              <c:f>Tool!$C$18:$G$18</c:f>
              <c:strCache>
                <c:ptCount val="5"/>
                <c:pt idx="0">
                  <c:v>JAAR 1</c:v>
                </c:pt>
                <c:pt idx="1">
                  <c:v>JAAR 2</c:v>
                </c:pt>
                <c:pt idx="2">
                  <c:v>JAAR 3</c:v>
                </c:pt>
                <c:pt idx="3">
                  <c:v>JAAR 4</c:v>
                </c:pt>
                <c:pt idx="4">
                  <c:v>JAAR 5</c:v>
                </c:pt>
              </c:strCache>
            </c:strRef>
          </c:cat>
          <c:val>
            <c:numRef>
              <c:f>Tool!$C$21:$G$21</c:f>
              <c:numCache>
                <c:formatCode>_([$€-2]\ * #.##000_);_([$€-2]\ * \(#.##000\);_([$€-2]\ * "-"??_);_(@_)</c:formatCode>
                <c:ptCount val="5"/>
                <c:pt idx="0">
                  <c:v>0</c:v>
                </c:pt>
                <c:pt idx="1">
                  <c:v>0</c:v>
                </c:pt>
                <c:pt idx="2">
                  <c:v>0</c:v>
                </c:pt>
                <c:pt idx="3">
                  <c:v>0</c:v>
                </c:pt>
                <c:pt idx="4">
                  <c:v>0</c:v>
                </c:pt>
              </c:numCache>
            </c:numRef>
          </c:val>
          <c:extLst>
            <c:ext xmlns:c16="http://schemas.microsoft.com/office/drawing/2014/chart" uri="{C3380CC4-5D6E-409C-BE32-E72D297353CC}">
              <c16:uniqueId val="{00000000-7F49-E249-8CF1-45563947DC9A}"/>
            </c:ext>
          </c:extLst>
        </c:ser>
        <c:ser>
          <c:idx val="1"/>
          <c:order val="1"/>
          <c:tx>
            <c:strRef>
              <c:f>Tool!$B$26</c:f>
              <c:strCache>
                <c:ptCount val="1"/>
                <c:pt idx="0">
                  <c:v>Totaal kosten</c:v>
                </c:pt>
              </c:strCache>
            </c:strRef>
          </c:tx>
          <c:spPr>
            <a:solidFill>
              <a:srgbClr val="EF90A6"/>
            </a:solidFill>
            <a:ln>
              <a:noFill/>
            </a:ln>
          </c:spPr>
          <c:invertIfNegative val="0"/>
          <c:cat>
            <c:strRef>
              <c:f>Tool!$C$18:$G$18</c:f>
              <c:strCache>
                <c:ptCount val="5"/>
                <c:pt idx="0">
                  <c:v>JAAR 1</c:v>
                </c:pt>
                <c:pt idx="1">
                  <c:v>JAAR 2</c:v>
                </c:pt>
                <c:pt idx="2">
                  <c:v>JAAR 3</c:v>
                </c:pt>
                <c:pt idx="3">
                  <c:v>JAAR 4</c:v>
                </c:pt>
                <c:pt idx="4">
                  <c:v>JAAR 5</c:v>
                </c:pt>
              </c:strCache>
            </c:strRef>
          </c:cat>
          <c:val>
            <c:numRef>
              <c:f>Tool!$C$26:$G$26</c:f>
              <c:numCache>
                <c:formatCode>_([$€-2]\ * #.##000_);_([$€-2]\ * \(#.##000\);_([$€-2]\ * "-"??_);_(@_)</c:formatCode>
                <c:ptCount val="5"/>
                <c:pt idx="0">
                  <c:v>0</c:v>
                </c:pt>
                <c:pt idx="1">
                  <c:v>0</c:v>
                </c:pt>
                <c:pt idx="2">
                  <c:v>0</c:v>
                </c:pt>
                <c:pt idx="3">
                  <c:v>0</c:v>
                </c:pt>
                <c:pt idx="4">
                  <c:v>0</c:v>
                </c:pt>
              </c:numCache>
            </c:numRef>
          </c:val>
          <c:extLst>
            <c:ext xmlns:c16="http://schemas.microsoft.com/office/drawing/2014/chart" uri="{C3380CC4-5D6E-409C-BE32-E72D297353CC}">
              <c16:uniqueId val="{00000001-7F49-E249-8CF1-45563947DC9A}"/>
            </c:ext>
          </c:extLst>
        </c:ser>
        <c:dLbls>
          <c:showLegendKey val="0"/>
          <c:showVal val="0"/>
          <c:showCatName val="0"/>
          <c:showSerName val="0"/>
          <c:showPercent val="0"/>
          <c:showBubbleSize val="0"/>
        </c:dLbls>
        <c:gapWidth val="150"/>
        <c:axId val="-2065459504"/>
        <c:axId val="-2065457184"/>
      </c:barChart>
      <c:catAx>
        <c:axId val="-2065459504"/>
        <c:scaling>
          <c:orientation val="minMax"/>
        </c:scaling>
        <c:delete val="0"/>
        <c:axPos val="b"/>
        <c:numFmt formatCode="General" sourceLinked="0"/>
        <c:majorTickMark val="out"/>
        <c:minorTickMark val="none"/>
        <c:tickLblPos val="nextTo"/>
        <c:crossAx val="-2065457184"/>
        <c:crosses val="autoZero"/>
        <c:auto val="1"/>
        <c:lblAlgn val="ctr"/>
        <c:lblOffset val="100"/>
        <c:noMultiLvlLbl val="0"/>
      </c:catAx>
      <c:valAx>
        <c:axId val="-2065457184"/>
        <c:scaling>
          <c:orientation val="minMax"/>
        </c:scaling>
        <c:delete val="0"/>
        <c:axPos val="l"/>
        <c:majorGridlines>
          <c:spPr>
            <a:ln>
              <a:solidFill>
                <a:schemeClr val="accent4">
                  <a:lumMod val="40000"/>
                  <a:lumOff val="60000"/>
                </a:schemeClr>
              </a:solidFill>
            </a:ln>
          </c:spPr>
        </c:majorGridlines>
        <c:numFmt formatCode="_([$€-2]\ * #.##000_);_([$€-2]\ * \(#.##000\);_([$€-2]\ * &quot;-&quot;??_);_(@_)" sourceLinked="1"/>
        <c:majorTickMark val="out"/>
        <c:minorTickMark val="none"/>
        <c:tickLblPos val="nextTo"/>
        <c:crossAx val="-2065459504"/>
        <c:crosses val="autoZero"/>
        <c:crossBetween val="between"/>
      </c:valAx>
      <c:spPr>
        <a:solidFill>
          <a:schemeClr val="bg1"/>
        </a:solidFill>
      </c:spPr>
    </c:plotArea>
    <c:legend>
      <c:legendPos val="t"/>
      <c:overlay val="0"/>
    </c:legend>
    <c:plotVisOnly val="1"/>
    <c:dispBlanksAs val="gap"/>
    <c:showDLblsOverMax val="0"/>
  </c:chart>
  <c:spPr>
    <a:ln>
      <a:noFill/>
    </a:ln>
  </c:spPr>
  <c:txPr>
    <a:bodyPr/>
    <a:lstStyle/>
    <a:p>
      <a:pPr>
        <a:defRPr sz="8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18630989141063"/>
          <c:y val="0.153558052434457"/>
          <c:w val="0.80243747105141305"/>
          <c:h val="0.74531835205992503"/>
        </c:manualLayout>
      </c:layout>
      <c:lineChart>
        <c:grouping val="standard"/>
        <c:varyColors val="0"/>
        <c:ser>
          <c:idx val="0"/>
          <c:order val="0"/>
          <c:tx>
            <c:v>Cumulatieve geldstromen</c:v>
          </c:tx>
          <c:spPr>
            <a:ln w="47625" cap="rnd" cmpd="sng" algn="ctr">
              <a:solidFill>
                <a:srgbClr val="2777B8"/>
              </a:solidFill>
              <a:prstDash val="solid"/>
              <a:round/>
            </a:ln>
            <a:effectLst/>
          </c:spPr>
          <c:marker>
            <c:symbol val="none"/>
          </c:marker>
          <c:cat>
            <c:strRef>
              <c:f>Example!$G$51:$N$51</c:f>
              <c:strCache>
                <c:ptCount val="6"/>
                <c:pt idx="1">
                  <c:v>JAAR 1</c:v>
                </c:pt>
                <c:pt idx="2">
                  <c:v>JAAR 2</c:v>
                </c:pt>
                <c:pt idx="3">
                  <c:v>JAAR 3</c:v>
                </c:pt>
                <c:pt idx="4">
                  <c:v>JAAR 4</c:v>
                </c:pt>
                <c:pt idx="5">
                  <c:v>JAAR 5</c:v>
                </c:pt>
              </c:strCache>
            </c:strRef>
          </c:cat>
          <c:val>
            <c:numRef>
              <c:f>Example!$G$52:$M$52</c:f>
              <c:numCache>
                <c:formatCode>_-"€"\ * #.##0_-;_-"€"\ * #.##0\-;_-"€"\ * "-"??_-;_-@_-</c:formatCode>
                <c:ptCount val="7"/>
                <c:pt idx="1">
                  <c:v>-13550</c:v>
                </c:pt>
                <c:pt idx="2">
                  <c:v>-9490</c:v>
                </c:pt>
                <c:pt idx="3">
                  <c:v>-2298</c:v>
                </c:pt>
                <c:pt idx="4">
                  <c:v>5752.4000000000005</c:v>
                </c:pt>
                <c:pt idx="5">
                  <c:v>18318.100000000002</c:v>
                </c:pt>
              </c:numCache>
            </c:numRef>
          </c:val>
          <c:smooth val="0"/>
          <c:extLst>
            <c:ext xmlns:c16="http://schemas.microsoft.com/office/drawing/2014/chart" uri="{C3380CC4-5D6E-409C-BE32-E72D297353CC}">
              <c16:uniqueId val="{00000000-CF24-9F42-9186-B6435593E20E}"/>
            </c:ext>
          </c:extLst>
        </c:ser>
        <c:ser>
          <c:idx val="1"/>
          <c:order val="1"/>
          <c:tx>
            <c:strRef>
              <c:f>Example!$B$30</c:f>
              <c:strCache>
                <c:ptCount val="1"/>
                <c:pt idx="0">
                  <c:v>Netto winst</c:v>
                </c:pt>
              </c:strCache>
            </c:strRef>
          </c:tx>
          <c:spPr>
            <a:ln w="47625" cap="rnd" cmpd="sng" algn="ctr">
              <a:solidFill>
                <a:srgbClr val="69388B"/>
              </a:solidFill>
              <a:prstDash val="solid"/>
              <a:round/>
            </a:ln>
            <a:effectLst/>
          </c:spPr>
          <c:marker>
            <c:symbol val="none"/>
          </c:marker>
          <c:val>
            <c:numRef>
              <c:f>Example!$G$53:$M$53</c:f>
              <c:numCache>
                <c:formatCode>_-"€"\ * #.##0_-;_-"€"\ * #.##0\-;_-"€"\ * "-"??_-;_-@_-</c:formatCode>
                <c:ptCount val="7"/>
                <c:pt idx="1">
                  <c:v>1450</c:v>
                </c:pt>
                <c:pt idx="2">
                  <c:v>4060</c:v>
                </c:pt>
                <c:pt idx="3">
                  <c:v>7192</c:v>
                </c:pt>
                <c:pt idx="4">
                  <c:v>8050.4000000000005</c:v>
                </c:pt>
                <c:pt idx="5">
                  <c:v>12565.7</c:v>
                </c:pt>
              </c:numCache>
            </c:numRef>
          </c:val>
          <c:smooth val="0"/>
          <c:extLst>
            <c:ext xmlns:c16="http://schemas.microsoft.com/office/drawing/2014/chart" uri="{C3380CC4-5D6E-409C-BE32-E72D297353CC}">
              <c16:uniqueId val="{00000001-CF24-9F42-9186-B6435593E20E}"/>
            </c:ext>
          </c:extLst>
        </c:ser>
        <c:dLbls>
          <c:showLegendKey val="0"/>
          <c:showVal val="0"/>
          <c:showCatName val="0"/>
          <c:showSerName val="0"/>
          <c:showPercent val="0"/>
          <c:showBubbleSize val="0"/>
        </c:dLbls>
        <c:smooth val="0"/>
        <c:axId val="-2069154080"/>
        <c:axId val="-2069151760"/>
      </c:lineChart>
      <c:catAx>
        <c:axId val="-206915408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2069151760"/>
        <c:crosses val="autoZero"/>
        <c:auto val="1"/>
        <c:lblAlgn val="ctr"/>
        <c:lblOffset val="100"/>
        <c:noMultiLvlLbl val="0"/>
      </c:catAx>
      <c:valAx>
        <c:axId val="-2069151760"/>
        <c:scaling>
          <c:orientation val="minMax"/>
        </c:scaling>
        <c:delete val="0"/>
        <c:axPos val="l"/>
        <c:majorGridlines>
          <c:spPr>
            <a:ln w="9525" cap="flat" cmpd="sng" algn="ctr">
              <a:solidFill>
                <a:schemeClr val="accent4">
                  <a:lumMod val="40000"/>
                  <a:lumOff val="60000"/>
                </a:schemeClr>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crossAx val="-2069154080"/>
        <c:crosses val="autoZero"/>
        <c:crossBetween val="midCat"/>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8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0872009188658099"/>
          <c:y val="0.138881814301514"/>
          <c:w val="0.74831583552056002"/>
          <c:h val="0.76184109061839"/>
        </c:manualLayout>
      </c:layout>
      <c:barChart>
        <c:barDir val="col"/>
        <c:grouping val="clustered"/>
        <c:varyColors val="0"/>
        <c:ser>
          <c:idx val="0"/>
          <c:order val="0"/>
          <c:tx>
            <c:strRef>
              <c:f>Example!$B$21</c:f>
              <c:strCache>
                <c:ptCount val="1"/>
                <c:pt idx="0">
                  <c:v>Omzet</c:v>
                </c:pt>
              </c:strCache>
            </c:strRef>
          </c:tx>
          <c:spPr>
            <a:solidFill>
              <a:srgbClr val="7030A0"/>
            </a:solidFill>
            <a:ln>
              <a:noFill/>
            </a:ln>
          </c:spPr>
          <c:invertIfNegative val="0"/>
          <c:cat>
            <c:strRef>
              <c:f>Example!$C$18:$G$18</c:f>
              <c:strCache>
                <c:ptCount val="5"/>
                <c:pt idx="0">
                  <c:v>JAAR 1</c:v>
                </c:pt>
                <c:pt idx="1">
                  <c:v>JAAR 2</c:v>
                </c:pt>
                <c:pt idx="2">
                  <c:v>JAAR 3</c:v>
                </c:pt>
                <c:pt idx="3">
                  <c:v>JAAR 4</c:v>
                </c:pt>
                <c:pt idx="4">
                  <c:v>JAAR 5</c:v>
                </c:pt>
              </c:strCache>
            </c:strRef>
          </c:cat>
          <c:val>
            <c:numRef>
              <c:f>Example!$C$21:$G$21</c:f>
              <c:numCache>
                <c:formatCode>_([$€-2]\ * #.##000_);_([$€-2]\ * \(#.##000\);_([$€-2]\ * "-"??_);_(@_)</c:formatCode>
                <c:ptCount val="5"/>
                <c:pt idx="0">
                  <c:v>45000</c:v>
                </c:pt>
                <c:pt idx="1">
                  <c:v>54000</c:v>
                </c:pt>
                <c:pt idx="2">
                  <c:v>64800</c:v>
                </c:pt>
                <c:pt idx="3">
                  <c:v>77760</c:v>
                </c:pt>
                <c:pt idx="4">
                  <c:v>93330</c:v>
                </c:pt>
              </c:numCache>
            </c:numRef>
          </c:val>
          <c:extLst>
            <c:ext xmlns:c16="http://schemas.microsoft.com/office/drawing/2014/chart" uri="{C3380CC4-5D6E-409C-BE32-E72D297353CC}">
              <c16:uniqueId val="{00000000-B6EF-2249-9FCB-5B27DD8FD7E8}"/>
            </c:ext>
          </c:extLst>
        </c:ser>
        <c:ser>
          <c:idx val="1"/>
          <c:order val="1"/>
          <c:tx>
            <c:strRef>
              <c:f>Example!$B$26</c:f>
              <c:strCache>
                <c:ptCount val="1"/>
                <c:pt idx="0">
                  <c:v>Totaal kosten</c:v>
                </c:pt>
              </c:strCache>
            </c:strRef>
          </c:tx>
          <c:spPr>
            <a:solidFill>
              <a:srgbClr val="002060"/>
            </a:solidFill>
            <a:ln>
              <a:noFill/>
            </a:ln>
          </c:spPr>
          <c:invertIfNegative val="0"/>
          <c:cat>
            <c:strRef>
              <c:f>Example!$C$18:$G$18</c:f>
              <c:strCache>
                <c:ptCount val="5"/>
                <c:pt idx="0">
                  <c:v>JAAR 1</c:v>
                </c:pt>
                <c:pt idx="1">
                  <c:v>JAAR 2</c:v>
                </c:pt>
                <c:pt idx="2">
                  <c:v>JAAR 3</c:v>
                </c:pt>
                <c:pt idx="3">
                  <c:v>JAAR 4</c:v>
                </c:pt>
                <c:pt idx="4">
                  <c:v>JAAR 5</c:v>
                </c:pt>
              </c:strCache>
            </c:strRef>
          </c:cat>
          <c:val>
            <c:numRef>
              <c:f>Example!$C$26:$G$26</c:f>
              <c:numCache>
                <c:formatCode>_([$€-2]\ * #.##000_);_([$€-2]\ * \(#.##000\);_([$€-2]\ * "-"??_);_(@_)</c:formatCode>
                <c:ptCount val="5"/>
                <c:pt idx="0">
                  <c:v>42500</c:v>
                </c:pt>
                <c:pt idx="1">
                  <c:v>47000</c:v>
                </c:pt>
                <c:pt idx="2">
                  <c:v>52400</c:v>
                </c:pt>
                <c:pt idx="3">
                  <c:v>63880</c:v>
                </c:pt>
                <c:pt idx="4">
                  <c:v>71665</c:v>
                </c:pt>
              </c:numCache>
            </c:numRef>
          </c:val>
          <c:extLst>
            <c:ext xmlns:c16="http://schemas.microsoft.com/office/drawing/2014/chart" uri="{C3380CC4-5D6E-409C-BE32-E72D297353CC}">
              <c16:uniqueId val="{00000001-B6EF-2249-9FCB-5B27DD8FD7E8}"/>
            </c:ext>
          </c:extLst>
        </c:ser>
        <c:dLbls>
          <c:showLegendKey val="0"/>
          <c:showVal val="0"/>
          <c:showCatName val="0"/>
          <c:showSerName val="0"/>
          <c:showPercent val="0"/>
          <c:showBubbleSize val="0"/>
        </c:dLbls>
        <c:gapWidth val="150"/>
        <c:axId val="-2071042080"/>
        <c:axId val="-2071069840"/>
      </c:barChart>
      <c:catAx>
        <c:axId val="-2071042080"/>
        <c:scaling>
          <c:orientation val="minMax"/>
        </c:scaling>
        <c:delete val="0"/>
        <c:axPos val="b"/>
        <c:numFmt formatCode="General" sourceLinked="0"/>
        <c:majorTickMark val="out"/>
        <c:minorTickMark val="none"/>
        <c:tickLblPos val="nextTo"/>
        <c:crossAx val="-2071069840"/>
        <c:crosses val="autoZero"/>
        <c:auto val="1"/>
        <c:lblAlgn val="ctr"/>
        <c:lblOffset val="100"/>
        <c:noMultiLvlLbl val="0"/>
      </c:catAx>
      <c:valAx>
        <c:axId val="-2071069840"/>
        <c:scaling>
          <c:orientation val="minMax"/>
        </c:scaling>
        <c:delete val="0"/>
        <c:axPos val="l"/>
        <c:majorGridlines>
          <c:spPr>
            <a:ln>
              <a:solidFill>
                <a:schemeClr val="accent4">
                  <a:lumMod val="40000"/>
                  <a:lumOff val="60000"/>
                </a:schemeClr>
              </a:solidFill>
            </a:ln>
          </c:spPr>
        </c:majorGridlines>
        <c:numFmt formatCode="_([$€-2]\ * #.##000_);_([$€-2]\ * \(#.##000\);_([$€-2]\ * &quot;-&quot;??_);_(@_)" sourceLinked="1"/>
        <c:majorTickMark val="out"/>
        <c:minorTickMark val="none"/>
        <c:tickLblPos val="nextTo"/>
        <c:crossAx val="-2071042080"/>
        <c:crosses val="autoZero"/>
        <c:crossBetween val="between"/>
      </c:valAx>
      <c:spPr>
        <a:solidFill>
          <a:schemeClr val="bg1"/>
        </a:solidFill>
      </c:spPr>
    </c:plotArea>
    <c:legend>
      <c:legendPos val="t"/>
      <c:overlay val="0"/>
    </c:legend>
    <c:plotVisOnly val="1"/>
    <c:dispBlanksAs val="gap"/>
    <c:showDLblsOverMax val="0"/>
  </c:chart>
  <c:spPr>
    <a:ln>
      <a:noFill/>
    </a:ln>
  </c:spPr>
  <c:txPr>
    <a:bodyPr/>
    <a:lstStyle/>
    <a:p>
      <a:pPr>
        <a:defRPr sz="800"/>
      </a:pPr>
      <a:endParaRPr lang="en-US"/>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withinLinearReversed" id="24">
  <a:schemeClr val="accent4"/>
</cs:colorStyle>
</file>

<file path=xl/charts/colors2.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12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1">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2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1">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6292273" y="585506"/>
    <xdr:ext cx="3200400" cy="228600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292273" y="2963025"/>
    <xdr:ext cx="3200400" cy="2286000"/>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6286393" y="603144"/>
    <xdr:ext cx="3200400" cy="228600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292273" y="2963025"/>
    <xdr:ext cx="3200400" cy="2286000"/>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oneCellAnchor>
    <xdr:from>
      <xdr:col>12</xdr:col>
      <xdr:colOff>215661</xdr:colOff>
      <xdr:row>10</xdr:row>
      <xdr:rowOff>143773</xdr:rowOff>
    </xdr:from>
    <xdr:ext cx="184731" cy="264560"/>
    <xdr:sp macro="" textlink="">
      <xdr:nvSpPr>
        <xdr:cNvPr id="5" name="Tekstvak 1">
          <a:extLst>
            <a:ext uri="{FF2B5EF4-FFF2-40B4-BE49-F238E27FC236}">
              <a16:creationId xmlns:a16="http://schemas.microsoft.com/office/drawing/2014/main" id="{00000000-0008-0000-0300-000005000000}"/>
            </a:ext>
          </a:extLst>
        </xdr:cNvPr>
        <xdr:cNvSpPr txBox="1"/>
      </xdr:nvSpPr>
      <xdr:spPr>
        <a:xfrm>
          <a:off x="9867661" y="16169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oneCellAnchor>
    <xdr:from>
      <xdr:col>12</xdr:col>
      <xdr:colOff>71888</xdr:colOff>
      <xdr:row>1</xdr:row>
      <xdr:rowOff>111822</xdr:rowOff>
    </xdr:from>
    <xdr:ext cx="2316352" cy="1469799"/>
    <xdr:sp macro="" textlink="">
      <xdr:nvSpPr>
        <xdr:cNvPr id="6" name="Tekstvak 5">
          <a:extLst>
            <a:ext uri="{FF2B5EF4-FFF2-40B4-BE49-F238E27FC236}">
              <a16:creationId xmlns:a16="http://schemas.microsoft.com/office/drawing/2014/main" id="{00000000-0008-0000-0300-000006000000}"/>
            </a:ext>
          </a:extLst>
        </xdr:cNvPr>
        <xdr:cNvSpPr txBox="1"/>
      </xdr:nvSpPr>
      <xdr:spPr>
        <a:xfrm>
          <a:off x="9743879" y="200016"/>
          <a:ext cx="2316352" cy="1469799"/>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108000" tIns="72000" rIns="108000" bIns="72000" rtlCol="0" anchor="t">
          <a:noAutofit/>
        </a:bodyPr>
        <a:lstStyle/>
        <a:p>
          <a:pPr algn="ctr"/>
          <a:r>
            <a:rPr lang="nl-NL" sz="900"/>
            <a:t>Freitag werd succesvol met de verkoop van duurzame hand- en rugtassen op basis van oude vrachtwagenzeil. Vanwege het succes werd besloten tot een uitbreiding van de activiteiten, nu produceert het bedrijf ook shirts en broeken. Freitag begint met enkel één soort kleding, om de markt te testen. De ROI-calculator helpt om te bepalen of dit een winstgevend idee is.</a:t>
          </a:r>
        </a:p>
        <a:p>
          <a:pPr algn="ctr"/>
          <a:endParaRPr lang="nl-NL" sz="900"/>
        </a:p>
        <a:p>
          <a:pPr algn="ctr"/>
          <a:endParaRPr lang="nl-NL" sz="900"/>
        </a:p>
        <a:p>
          <a:pPr algn="ctr"/>
          <a:endParaRPr lang="nl-NL" sz="9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5"/>
  <sheetViews>
    <sheetView showGridLines="0" tabSelected="1" workbookViewId="0">
      <selection activeCell="A47" sqref="A47"/>
    </sheetView>
  </sheetViews>
  <sheetFormatPr baseColWidth="10" defaultRowHeight="16" x14ac:dyDescent="0.2"/>
  <cols>
    <col min="1" max="1" width="163" customWidth="1"/>
  </cols>
  <sheetData>
    <row r="1" spans="1:1" ht="40" customHeight="1" x14ac:dyDescent="0.3">
      <c r="A1" s="47" t="s">
        <v>42</v>
      </c>
    </row>
    <row r="2" spans="1:1" ht="48" x14ac:dyDescent="0.2">
      <c r="A2" s="42" t="s">
        <v>26</v>
      </c>
    </row>
    <row r="3" spans="1:1" ht="30" customHeight="1" x14ac:dyDescent="0.2">
      <c r="A3" s="42" t="s">
        <v>27</v>
      </c>
    </row>
    <row r="4" spans="1:1" ht="21" x14ac:dyDescent="0.2">
      <c r="A4" s="48" t="s">
        <v>28</v>
      </c>
    </row>
    <row r="5" spans="1:1" s="39" customFormat="1" x14ac:dyDescent="0.2">
      <c r="A5" s="42" t="s">
        <v>29</v>
      </c>
    </row>
    <row r="6" spans="1:1" ht="32" x14ac:dyDescent="0.2">
      <c r="A6" s="42" t="s">
        <v>30</v>
      </c>
    </row>
    <row r="7" spans="1:1" s="39" customFormat="1" ht="32" x14ac:dyDescent="0.2">
      <c r="A7" s="42" t="s">
        <v>31</v>
      </c>
    </row>
    <row r="8" spans="1:1" s="40" customFormat="1" x14ac:dyDescent="0.2">
      <c r="A8" s="42"/>
    </row>
    <row r="9" spans="1:1" ht="21" x14ac:dyDescent="0.2">
      <c r="A9" s="48" t="s">
        <v>32</v>
      </c>
    </row>
    <row r="10" spans="1:1" x14ac:dyDescent="0.2">
      <c r="A10" s="42" t="s">
        <v>33</v>
      </c>
    </row>
    <row r="11" spans="1:1" x14ac:dyDescent="0.2">
      <c r="A11" s="42"/>
    </row>
    <row r="12" spans="1:1" x14ac:dyDescent="0.2">
      <c r="A12" s="51" t="s">
        <v>34</v>
      </c>
    </row>
    <row r="13" spans="1:1" ht="32" x14ac:dyDescent="0.2">
      <c r="A13" s="49" t="s">
        <v>35</v>
      </c>
    </row>
    <row r="14" spans="1:1" x14ac:dyDescent="0.2">
      <c r="A14" s="49" t="s">
        <v>36</v>
      </c>
    </row>
    <row r="15" spans="1:1" x14ac:dyDescent="0.2">
      <c r="A15" s="49" t="s">
        <v>37</v>
      </c>
    </row>
    <row r="16" spans="1:1" x14ac:dyDescent="0.2">
      <c r="A16" s="49" t="s">
        <v>38</v>
      </c>
    </row>
    <row r="17" spans="1:1" x14ac:dyDescent="0.2">
      <c r="A17" s="49" t="s">
        <v>39</v>
      </c>
    </row>
    <row r="18" spans="1:1" x14ac:dyDescent="0.2">
      <c r="A18" s="49" t="s">
        <v>40</v>
      </c>
    </row>
    <row r="19" spans="1:1" x14ac:dyDescent="0.2">
      <c r="A19" s="49"/>
    </row>
    <row r="20" spans="1:1" x14ac:dyDescent="0.2">
      <c r="A20" s="49" t="s">
        <v>41</v>
      </c>
    </row>
    <row r="21" spans="1:1" x14ac:dyDescent="0.2">
      <c r="A21" s="49"/>
    </row>
    <row r="22" spans="1:1" x14ac:dyDescent="0.2">
      <c r="A22" s="51" t="s">
        <v>43</v>
      </c>
    </row>
    <row r="23" spans="1:1" ht="32" x14ac:dyDescent="0.2">
      <c r="A23" s="49" t="s">
        <v>44</v>
      </c>
    </row>
    <row r="24" spans="1:1" x14ac:dyDescent="0.2">
      <c r="A24" s="49"/>
    </row>
    <row r="25" spans="1:1" x14ac:dyDescent="0.2">
      <c r="A25" s="51" t="s">
        <v>45</v>
      </c>
    </row>
    <row r="26" spans="1:1" ht="48" x14ac:dyDescent="0.2">
      <c r="A26" s="49" t="s">
        <v>46</v>
      </c>
    </row>
    <row r="27" spans="1:1" x14ac:dyDescent="0.2">
      <c r="A27" s="49"/>
    </row>
    <row r="28" spans="1:1" ht="32" x14ac:dyDescent="0.2">
      <c r="A28" s="49" t="s">
        <v>47</v>
      </c>
    </row>
    <row r="29" spans="1:1" x14ac:dyDescent="0.2">
      <c r="A29" s="49"/>
    </row>
    <row r="30" spans="1:1" x14ac:dyDescent="0.2">
      <c r="A30" s="51" t="s">
        <v>8</v>
      </c>
    </row>
    <row r="31" spans="1:1" ht="49" customHeight="1" x14ac:dyDescent="0.2">
      <c r="A31" s="49" t="s">
        <v>48</v>
      </c>
    </row>
    <row r="32" spans="1:1" x14ac:dyDescent="0.2">
      <c r="A32" s="49"/>
    </row>
    <row r="33" spans="1:1" x14ac:dyDescent="0.2">
      <c r="A33" s="51" t="s">
        <v>49</v>
      </c>
    </row>
    <row r="34" spans="1:1" x14ac:dyDescent="0.2">
      <c r="A34" s="49" t="s">
        <v>50</v>
      </c>
    </row>
    <row r="35" spans="1:1" ht="32" x14ac:dyDescent="0.2">
      <c r="A35" s="49" t="s">
        <v>51</v>
      </c>
    </row>
    <row r="36" spans="1:1" x14ac:dyDescent="0.2">
      <c r="A36" s="49" t="s">
        <v>52</v>
      </c>
    </row>
    <row r="37" spans="1:1" x14ac:dyDescent="0.2">
      <c r="A37" s="49"/>
    </row>
    <row r="38" spans="1:1" x14ac:dyDescent="0.2">
      <c r="A38" s="51" t="s">
        <v>53</v>
      </c>
    </row>
    <row r="39" spans="1:1" ht="32" x14ac:dyDescent="0.2">
      <c r="A39" s="49" t="s">
        <v>54</v>
      </c>
    </row>
    <row r="40" spans="1:1" x14ac:dyDescent="0.2">
      <c r="A40" s="49"/>
    </row>
    <row r="41" spans="1:1" ht="48" x14ac:dyDescent="0.2">
      <c r="A41" s="49" t="s">
        <v>55</v>
      </c>
    </row>
    <row r="42" spans="1:1" x14ac:dyDescent="0.2">
      <c r="A42" s="49"/>
    </row>
    <row r="43" spans="1:1" ht="32" x14ac:dyDescent="0.2">
      <c r="A43" s="49" t="s">
        <v>56</v>
      </c>
    </row>
    <row r="44" spans="1:1" x14ac:dyDescent="0.2">
      <c r="A44" s="49"/>
    </row>
    <row r="45" spans="1:1" ht="32" x14ac:dyDescent="0.2">
      <c r="A45" s="49" t="s">
        <v>57</v>
      </c>
    </row>
    <row r="46" spans="1:1" x14ac:dyDescent="0.2">
      <c r="A46" s="50"/>
    </row>
    <row r="47" spans="1:1" x14ac:dyDescent="0.2">
      <c r="A47" s="49"/>
    </row>
    <row r="48" spans="1:1" x14ac:dyDescent="0.2">
      <c r="A48" s="49"/>
    </row>
    <row r="49" spans="1:1" x14ac:dyDescent="0.2">
      <c r="A49" s="49"/>
    </row>
    <row r="50" spans="1:1" x14ac:dyDescent="0.2">
      <c r="A50" s="51"/>
    </row>
    <row r="51" spans="1:1" x14ac:dyDescent="0.2">
      <c r="A51" s="49"/>
    </row>
    <row r="52" spans="1:1" x14ac:dyDescent="0.2">
      <c r="A52" s="49"/>
    </row>
    <row r="53" spans="1:1" x14ac:dyDescent="0.2">
      <c r="A53" s="49"/>
    </row>
    <row r="54" spans="1:1" x14ac:dyDescent="0.2">
      <c r="A54" s="49"/>
    </row>
    <row r="55" spans="1:1" x14ac:dyDescent="0.2">
      <c r="A55" s="49"/>
    </row>
    <row r="56" spans="1:1" x14ac:dyDescent="0.2">
      <c r="A56" s="49"/>
    </row>
    <row r="57" spans="1:1" x14ac:dyDescent="0.2">
      <c r="A57" s="49"/>
    </row>
    <row r="58" spans="1:1" x14ac:dyDescent="0.2">
      <c r="A58" s="49"/>
    </row>
    <row r="59" spans="1:1" x14ac:dyDescent="0.2">
      <c r="A59" s="49"/>
    </row>
    <row r="60" spans="1:1" x14ac:dyDescent="0.2">
      <c r="A60" s="49"/>
    </row>
    <row r="61" spans="1:1" x14ac:dyDescent="0.2">
      <c r="A61" s="49"/>
    </row>
    <row r="62" spans="1:1" x14ac:dyDescent="0.2">
      <c r="A62" s="49"/>
    </row>
    <row r="63" spans="1:1" x14ac:dyDescent="0.2">
      <c r="A63" s="49"/>
    </row>
    <row r="64" spans="1:1" x14ac:dyDescent="0.2">
      <c r="A64" s="49"/>
    </row>
    <row r="65" spans="1:1" x14ac:dyDescent="0.2">
      <c r="A65" s="49"/>
    </row>
    <row r="66" spans="1:1" x14ac:dyDescent="0.2">
      <c r="A66" s="49"/>
    </row>
    <row r="67" spans="1:1" x14ac:dyDescent="0.2">
      <c r="A67" s="49"/>
    </row>
    <row r="68" spans="1:1" x14ac:dyDescent="0.2">
      <c r="A68" s="49"/>
    </row>
    <row r="69" spans="1:1" x14ac:dyDescent="0.2">
      <c r="A69" s="49"/>
    </row>
    <row r="70" spans="1:1" x14ac:dyDescent="0.2">
      <c r="A70" s="49"/>
    </row>
    <row r="71" spans="1:1" x14ac:dyDescent="0.2">
      <c r="A71" s="49"/>
    </row>
    <row r="72" spans="1:1" x14ac:dyDescent="0.2">
      <c r="A72" s="49"/>
    </row>
    <row r="73" spans="1:1" x14ac:dyDescent="0.2">
      <c r="A73" s="49"/>
    </row>
    <row r="74" spans="1:1" x14ac:dyDescent="0.2">
      <c r="A74" s="49"/>
    </row>
    <row r="75" spans="1:1" x14ac:dyDescent="0.2">
      <c r="A75" s="49"/>
    </row>
    <row r="76" spans="1:1" x14ac:dyDescent="0.2">
      <c r="A76" s="49"/>
    </row>
    <row r="77" spans="1:1" x14ac:dyDescent="0.2">
      <c r="A77" s="49"/>
    </row>
    <row r="78" spans="1:1" x14ac:dyDescent="0.2">
      <c r="A78" s="49"/>
    </row>
    <row r="79" spans="1:1" x14ac:dyDescent="0.2">
      <c r="A79" s="49"/>
    </row>
    <row r="80" spans="1:1" x14ac:dyDescent="0.2">
      <c r="A80" s="49"/>
    </row>
    <row r="81" spans="1:1" x14ac:dyDescent="0.2">
      <c r="A81" s="49"/>
    </row>
    <row r="82" spans="1:1" x14ac:dyDescent="0.2">
      <c r="A82" s="49"/>
    </row>
    <row r="83" spans="1:1" x14ac:dyDescent="0.2">
      <c r="A83" s="42"/>
    </row>
    <row r="84" spans="1:1" x14ac:dyDescent="0.2">
      <c r="A84" s="42"/>
    </row>
    <row r="85" spans="1:1" x14ac:dyDescent="0.2">
      <c r="A85" s="42"/>
    </row>
  </sheetData>
  <sheetProtection sheet="1" objects="1" scenarios="1" selectLockedCells="1" selectUnlockedCells="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75"/>
  <sheetViews>
    <sheetView showGridLines="0" showRowColHeaders="0" zoomScale="190" zoomScaleNormal="190" workbookViewId="0">
      <selection activeCell="I2" sqref="I2:K2"/>
    </sheetView>
  </sheetViews>
  <sheetFormatPr baseColWidth="10" defaultRowHeight="12" x14ac:dyDescent="0.15"/>
  <cols>
    <col min="1" max="1" width="1.5" style="1" customWidth="1"/>
    <col min="2" max="2" width="20.83203125" style="1" customWidth="1"/>
    <col min="3" max="7" width="12" style="1" customWidth="1"/>
    <col min="8" max="8" width="11.1640625" style="1" bestFit="1" customWidth="1"/>
    <col min="9" max="10" width="11" style="1" bestFit="1" customWidth="1"/>
    <col min="11" max="11" width="10" style="1" customWidth="1"/>
    <col min="12" max="12" width="1.1640625" style="1" customWidth="1"/>
    <col min="13" max="16384" width="10.83203125" style="1"/>
  </cols>
  <sheetData>
    <row r="1" spans="2:13" ht="7" customHeight="1" x14ac:dyDescent="0.15"/>
    <row r="2" spans="2:13" ht="21" x14ac:dyDescent="0.2">
      <c r="B2" s="7" t="s">
        <v>23</v>
      </c>
      <c r="C2" s="7"/>
      <c r="H2" s="41" t="s">
        <v>58</v>
      </c>
      <c r="I2" s="52"/>
      <c r="J2" s="52"/>
      <c r="K2" s="52"/>
      <c r="L2"/>
      <c r="M2"/>
    </row>
    <row r="3" spans="2:13" ht="6" customHeight="1" thickBot="1" x14ac:dyDescent="0.25">
      <c r="B3" s="9"/>
      <c r="C3" s="10"/>
      <c r="D3" s="10"/>
      <c r="E3" s="10"/>
      <c r="F3" s="10"/>
      <c r="G3" s="10"/>
      <c r="H3" s="10"/>
      <c r="I3" s="10"/>
      <c r="J3" s="10"/>
      <c r="K3" s="10"/>
      <c r="L3"/>
      <c r="M3"/>
    </row>
    <row r="4" spans="2:13" ht="17" thickTop="1" x14ac:dyDescent="0.2">
      <c r="B4" s="11"/>
      <c r="C4" s="12"/>
      <c r="L4"/>
      <c r="M4"/>
    </row>
    <row r="5" spans="2:13" ht="14" x14ac:dyDescent="0.2">
      <c r="B5" s="53" t="s">
        <v>3</v>
      </c>
      <c r="C5" s="53"/>
    </row>
    <row r="6" spans="2:13" ht="5" customHeight="1" x14ac:dyDescent="0.15">
      <c r="B6" s="13"/>
      <c r="C6" s="2"/>
    </row>
    <row r="7" spans="2:13" ht="15" x14ac:dyDescent="0.2">
      <c r="B7" s="54" t="str">
        <f>IF(C15="","",IF(G33&lt;0,"There is a negative return on  investment",(SUM(C30:G30)-C15)/C15))</f>
        <v/>
      </c>
      <c r="C7" s="54"/>
    </row>
    <row r="8" spans="2:13" x14ac:dyDescent="0.15">
      <c r="B8" s="14"/>
      <c r="C8" s="15"/>
    </row>
    <row r="9" spans="2:13" ht="14" x14ac:dyDescent="0.2">
      <c r="B9" s="53" t="s">
        <v>2</v>
      </c>
      <c r="C9" s="53"/>
      <c r="F9" s="16"/>
    </row>
    <row r="10" spans="2:13" ht="5" customHeight="1" x14ac:dyDescent="0.15">
      <c r="B10" s="13"/>
      <c r="C10" s="15"/>
      <c r="F10" s="16"/>
    </row>
    <row r="11" spans="2:13" ht="15" x14ac:dyDescent="0.2">
      <c r="B11" s="55" t="str">
        <f>IF(C15="","",IF(G33&lt;0,"The investment is not earned back",IF(SUM(H56:L56)=0,"In less than one year",SUM(H56:L56))))</f>
        <v/>
      </c>
      <c r="C11" s="55"/>
      <c r="D11" s="56" t="str">
        <f>IF(OR(B11="The investment is not earned back",B11=""),"",IF(B11&gt;0,"year",))</f>
        <v/>
      </c>
      <c r="E11" s="56"/>
    </row>
    <row r="15" spans="2:13" x14ac:dyDescent="0.15">
      <c r="B15" s="17" t="s">
        <v>4</v>
      </c>
      <c r="C15" s="18"/>
    </row>
    <row r="16" spans="2:13" x14ac:dyDescent="0.15">
      <c r="B16" s="17" t="s">
        <v>24</v>
      </c>
      <c r="C16" s="19"/>
    </row>
    <row r="18" spans="2:7" ht="13" thickBot="1" x14ac:dyDescent="0.2">
      <c r="B18" s="20"/>
      <c r="C18" s="21" t="s">
        <v>17</v>
      </c>
      <c r="D18" s="21" t="s">
        <v>18</v>
      </c>
      <c r="E18" s="21" t="s">
        <v>19</v>
      </c>
      <c r="F18" s="21" t="s">
        <v>20</v>
      </c>
      <c r="G18" s="21" t="s">
        <v>21</v>
      </c>
    </row>
    <row r="19" spans="2:7" x14ac:dyDescent="0.15">
      <c r="B19" s="22" t="str">
        <f>Example!B19:B33</f>
        <v>Producten verkocht</v>
      </c>
      <c r="C19" s="23"/>
      <c r="D19" s="23"/>
      <c r="E19" s="23"/>
      <c r="F19" s="23"/>
      <c r="G19" s="23"/>
    </row>
    <row r="20" spans="2:7" ht="13" thickBot="1" x14ac:dyDescent="0.2">
      <c r="B20" s="22" t="str">
        <f>Example!B20</f>
        <v>Prijs</v>
      </c>
      <c r="C20" s="24"/>
      <c r="D20" s="24"/>
      <c r="E20" s="24"/>
      <c r="F20" s="24"/>
      <c r="G20" s="24"/>
    </row>
    <row r="21" spans="2:7" ht="13" thickTop="1" x14ac:dyDescent="0.15">
      <c r="B21" s="22" t="str">
        <f>Example!B21</f>
        <v>Omzet</v>
      </c>
      <c r="C21" s="25">
        <f>C19*C20</f>
        <v>0</v>
      </c>
      <c r="D21" s="25">
        <f>D19*D20</f>
        <v>0</v>
      </c>
      <c r="E21" s="25">
        <f>E19*E20</f>
        <v>0</v>
      </c>
      <c r="F21" s="25">
        <f>F19*F20</f>
        <v>0</v>
      </c>
      <c r="G21" s="25">
        <f>G19*G20</f>
        <v>0</v>
      </c>
    </row>
    <row r="22" spans="2:7" x14ac:dyDescent="0.15">
      <c r="B22" s="22"/>
      <c r="C22" s="26"/>
      <c r="D22" s="26"/>
      <c r="E22" s="26"/>
      <c r="F22" s="26"/>
      <c r="G22" s="26"/>
    </row>
    <row r="23" spans="2:7" ht="13" thickBot="1" x14ac:dyDescent="0.2">
      <c r="B23" s="22" t="str">
        <f>Example!B23</f>
        <v>Variabele kosten per product</v>
      </c>
      <c r="C23" s="24"/>
      <c r="D23" s="24"/>
      <c r="E23" s="24"/>
      <c r="F23" s="24"/>
      <c r="G23" s="24"/>
    </row>
    <row r="24" spans="2:7" ht="13" thickTop="1" x14ac:dyDescent="0.15">
      <c r="B24" s="22" t="str">
        <f>Example!B24</f>
        <v>Totaal variabele kosten</v>
      </c>
      <c r="C24" s="25">
        <f>C23*C19</f>
        <v>0</v>
      </c>
      <c r="D24" s="25">
        <f>D23*D19</f>
        <v>0</v>
      </c>
      <c r="E24" s="25">
        <f>E23*E19</f>
        <v>0</v>
      </c>
      <c r="F24" s="25">
        <f>F23*F19</f>
        <v>0</v>
      </c>
      <c r="G24" s="25">
        <f>G23*G19</f>
        <v>0</v>
      </c>
    </row>
    <row r="25" spans="2:7" ht="13" thickBot="1" x14ac:dyDescent="0.2">
      <c r="B25" s="22" t="str">
        <f>Example!B25</f>
        <v>Vaste kosten</v>
      </c>
      <c r="C25" s="24"/>
      <c r="D25" s="24"/>
      <c r="E25" s="24"/>
      <c r="F25" s="24"/>
      <c r="G25" s="24"/>
    </row>
    <row r="26" spans="2:7" ht="13" thickTop="1" x14ac:dyDescent="0.15">
      <c r="B26" s="22" t="str">
        <f>Example!B26</f>
        <v>Totaal kosten</v>
      </c>
      <c r="C26" s="25">
        <f>C25+C24</f>
        <v>0</v>
      </c>
      <c r="D26" s="25">
        <f>D25+D24</f>
        <v>0</v>
      </c>
      <c r="E26" s="25">
        <f>E25+E24</f>
        <v>0</v>
      </c>
      <c r="F26" s="25">
        <f>F25+F24</f>
        <v>0</v>
      </c>
      <c r="G26" s="25">
        <f>G25+G24</f>
        <v>0</v>
      </c>
    </row>
    <row r="27" spans="2:7" x14ac:dyDescent="0.15">
      <c r="B27" s="22"/>
      <c r="C27" s="27"/>
      <c r="D27" s="27"/>
      <c r="E27" s="27"/>
      <c r="F27" s="27"/>
      <c r="G27" s="27"/>
    </row>
    <row r="28" spans="2:7" x14ac:dyDescent="0.15">
      <c r="B28" s="22" t="str">
        <f>Example!B28</f>
        <v>Bruto winst</v>
      </c>
      <c r="C28" s="25">
        <f>C21-C26</f>
        <v>0</v>
      </c>
      <c r="D28" s="25">
        <f>D21-D26</f>
        <v>0</v>
      </c>
      <c r="E28" s="25">
        <f>E21-E26</f>
        <v>0</v>
      </c>
      <c r="F28" s="25">
        <f>F21-F26</f>
        <v>0</v>
      </c>
      <c r="G28" s="25">
        <f>G21-G26</f>
        <v>0</v>
      </c>
    </row>
    <row r="29" spans="2:7" ht="13" thickBot="1" x14ac:dyDescent="0.2">
      <c r="B29" s="22" t="str">
        <f>Example!B29</f>
        <v>Belasting</v>
      </c>
      <c r="C29" s="28">
        <f>IF(C28&lt;0,0,C28*$C$16)</f>
        <v>0</v>
      </c>
      <c r="D29" s="28">
        <f>IF(D28&lt;0,0,D28*$C$16)</f>
        <v>0</v>
      </c>
      <c r="E29" s="28">
        <f>IF(E28&lt;0,0,E28*$C$16)</f>
        <v>0</v>
      </c>
      <c r="F29" s="28">
        <f>IF(F28&lt;0,0,F28*$C$16)</f>
        <v>0</v>
      </c>
      <c r="G29" s="28">
        <f>IF(G28&lt;0,0,G28*$C$16)</f>
        <v>0</v>
      </c>
    </row>
    <row r="30" spans="2:7" ht="13" thickTop="1" x14ac:dyDescent="0.15">
      <c r="B30" s="22" t="str">
        <f>Example!B30</f>
        <v>Netto winst</v>
      </c>
      <c r="C30" s="25">
        <f>C28-C29</f>
        <v>0</v>
      </c>
      <c r="D30" s="25">
        <f>D28-D29</f>
        <v>0</v>
      </c>
      <c r="E30" s="25">
        <f>E28-E29</f>
        <v>0</v>
      </c>
      <c r="F30" s="25">
        <f>F28-F29</f>
        <v>0</v>
      </c>
      <c r="G30" s="25">
        <f>G28-G29</f>
        <v>0</v>
      </c>
    </row>
    <row r="31" spans="2:7" x14ac:dyDescent="0.15">
      <c r="B31" s="22"/>
      <c r="C31" s="25"/>
      <c r="D31" s="25"/>
      <c r="E31" s="25"/>
      <c r="F31" s="25"/>
      <c r="G31" s="25"/>
    </row>
    <row r="32" spans="2:7" ht="13" thickBot="1" x14ac:dyDescent="0.2">
      <c r="B32" s="22" t="str">
        <f>Example!B32</f>
        <v>Innitiële investering</v>
      </c>
      <c r="C32" s="28">
        <f>-C15</f>
        <v>0</v>
      </c>
      <c r="D32" s="28"/>
      <c r="E32" s="28"/>
      <c r="F32" s="28"/>
      <c r="G32" s="28"/>
    </row>
    <row r="33" spans="2:21" ht="13" thickTop="1" x14ac:dyDescent="0.15">
      <c r="B33" s="30" t="str">
        <f>Example!B33</f>
        <v>CUMULATIEVE GELDSTROOM</v>
      </c>
      <c r="C33" s="31">
        <f>-C15+C30</f>
        <v>0</v>
      </c>
      <c r="D33" s="31">
        <f>C33+D30</f>
        <v>0</v>
      </c>
      <c r="E33" s="31">
        <f>D33+E30</f>
        <v>0</v>
      </c>
      <c r="F33" s="31">
        <f>E33+F30</f>
        <v>0</v>
      </c>
      <c r="G33" s="31">
        <f>F33+G30</f>
        <v>0</v>
      </c>
      <c r="H33" s="32"/>
    </row>
    <row r="34" spans="2:21" x14ac:dyDescent="0.15">
      <c r="B34" s="8"/>
      <c r="M34" s="2"/>
      <c r="N34" s="2"/>
      <c r="O34" s="2"/>
      <c r="P34" s="2"/>
      <c r="Q34" s="2"/>
      <c r="R34" s="2"/>
      <c r="S34" s="2"/>
      <c r="T34" s="2"/>
      <c r="U34" s="2"/>
    </row>
    <row r="35" spans="2:21" ht="13" thickBot="1" x14ac:dyDescent="0.2">
      <c r="L35" s="2"/>
      <c r="M35" s="2"/>
      <c r="N35" s="2"/>
      <c r="O35" s="2"/>
      <c r="P35" s="2"/>
      <c r="Q35" s="2"/>
      <c r="R35" s="2"/>
      <c r="S35" s="2"/>
      <c r="T35" s="2"/>
      <c r="U35" s="2"/>
    </row>
    <row r="36" spans="2:21" ht="10" customHeight="1" thickTop="1" x14ac:dyDescent="0.15">
      <c r="B36" s="33"/>
      <c r="C36" s="33"/>
      <c r="D36" s="33"/>
      <c r="E36" s="33"/>
      <c r="F36" s="33"/>
      <c r="G36" s="33"/>
      <c r="H36" s="33"/>
      <c r="I36" s="33"/>
      <c r="J36" s="33"/>
      <c r="K36" s="33"/>
      <c r="L36" s="2"/>
      <c r="M36" s="2"/>
      <c r="N36" s="2"/>
      <c r="O36" s="2"/>
      <c r="P36" s="2"/>
      <c r="Q36" s="2"/>
      <c r="R36" s="2"/>
      <c r="S36" s="2"/>
      <c r="T36" s="2"/>
      <c r="U36" s="2"/>
    </row>
    <row r="37" spans="2:21" ht="22" customHeight="1" x14ac:dyDescent="0.2">
      <c r="B37" s="41" t="s">
        <v>25</v>
      </c>
      <c r="C37" s="52"/>
      <c r="D37" s="52"/>
      <c r="E37" s="52"/>
      <c r="M37" s="2"/>
      <c r="N37" s="2"/>
      <c r="O37" s="2"/>
      <c r="P37" s="2"/>
      <c r="Q37" s="2"/>
      <c r="R37" s="2"/>
      <c r="S37" s="2"/>
      <c r="T37" s="2"/>
      <c r="U37" s="2"/>
    </row>
    <row r="40" spans="2:21" s="6" customFormat="1" x14ac:dyDescent="0.15"/>
    <row r="41" spans="2:21" s="6" customFormat="1" x14ac:dyDescent="0.15"/>
    <row r="42" spans="2:21" s="6" customFormat="1" x14ac:dyDescent="0.15"/>
    <row r="43" spans="2:21" s="6" customFormat="1" x14ac:dyDescent="0.15"/>
    <row r="44" spans="2:21" s="6" customFormat="1" x14ac:dyDescent="0.15"/>
    <row r="45" spans="2:21" s="6" customFormat="1" x14ac:dyDescent="0.15"/>
    <row r="46" spans="2:21" s="6" customFormat="1" x14ac:dyDescent="0.15">
      <c r="E46" s="3"/>
      <c r="F46" s="3"/>
      <c r="G46" s="3"/>
      <c r="H46" s="3"/>
      <c r="I46" s="3"/>
      <c r="J46" s="3"/>
      <c r="K46" s="3"/>
      <c r="L46" s="3"/>
      <c r="M46" s="3"/>
      <c r="N46" s="3"/>
      <c r="O46" s="3"/>
      <c r="P46" s="3"/>
    </row>
    <row r="47" spans="2:21" s="6" customFormat="1" x14ac:dyDescent="0.15">
      <c r="E47" s="3"/>
      <c r="F47" s="3"/>
      <c r="G47" s="3"/>
      <c r="H47" s="3"/>
      <c r="I47" s="3"/>
      <c r="J47" s="3"/>
      <c r="K47" s="3"/>
      <c r="L47" s="3"/>
      <c r="M47" s="3"/>
      <c r="N47" s="3"/>
      <c r="O47" s="3"/>
      <c r="P47" s="3"/>
    </row>
    <row r="48" spans="2:21" s="6" customFormat="1" x14ac:dyDescent="0.15">
      <c r="E48" s="3"/>
      <c r="F48" s="3"/>
      <c r="G48" s="3"/>
      <c r="H48" s="3"/>
      <c r="I48" s="3"/>
      <c r="J48" s="3"/>
      <c r="K48" s="3"/>
      <c r="L48" s="3"/>
      <c r="M48" s="3"/>
      <c r="N48" s="3"/>
      <c r="O48" s="3"/>
      <c r="P48" s="3"/>
    </row>
    <row r="49" spans="5:16" s="6" customFormat="1" x14ac:dyDescent="0.15">
      <c r="E49" s="3"/>
      <c r="F49" s="4"/>
      <c r="G49" s="34"/>
      <c r="H49" s="34"/>
      <c r="I49" s="34"/>
      <c r="J49" s="34"/>
      <c r="K49" s="34"/>
      <c r="L49" s="3"/>
      <c r="M49" s="3"/>
      <c r="N49" s="3"/>
      <c r="O49" s="3"/>
      <c r="P49" s="3"/>
    </row>
    <row r="50" spans="5:16" s="6" customFormat="1" x14ac:dyDescent="0.15">
      <c r="E50" s="3"/>
      <c r="F50" s="4"/>
      <c r="G50" s="34"/>
      <c r="H50" s="34"/>
      <c r="I50" s="34"/>
      <c r="J50" s="34"/>
      <c r="K50" s="34"/>
      <c r="L50" s="3"/>
      <c r="M50" s="3"/>
      <c r="N50" s="3"/>
      <c r="O50" s="3"/>
      <c r="P50" s="3"/>
    </row>
    <row r="51" spans="5:16" s="6" customFormat="1" x14ac:dyDescent="0.15">
      <c r="E51" s="3"/>
      <c r="F51" s="3"/>
      <c r="G51" s="3"/>
      <c r="H51" s="3" t="str">
        <f>C18</f>
        <v>JAAR 1</v>
      </c>
      <c r="I51" s="3" t="str">
        <f t="shared" ref="I51:K51" si="0">D18</f>
        <v>JAAR 2</v>
      </c>
      <c r="J51" s="3" t="str">
        <f t="shared" si="0"/>
        <v>JAAR 3</v>
      </c>
      <c r="K51" s="3" t="str">
        <f t="shared" si="0"/>
        <v>JAAR 4</v>
      </c>
      <c r="L51" s="3" t="str">
        <f>G18</f>
        <v>JAAR 5</v>
      </c>
      <c r="M51" s="3"/>
      <c r="N51" s="3"/>
      <c r="O51" s="3"/>
      <c r="P51" s="3"/>
    </row>
    <row r="52" spans="5:16" s="6" customFormat="1" x14ac:dyDescent="0.15">
      <c r="E52" s="3"/>
      <c r="F52" s="4" t="s">
        <v>1</v>
      </c>
      <c r="G52" s="4"/>
      <c r="H52" s="35">
        <f>C33</f>
        <v>0</v>
      </c>
      <c r="I52" s="35">
        <f>D33</f>
        <v>0</v>
      </c>
      <c r="J52" s="35">
        <f>E33</f>
        <v>0</v>
      </c>
      <c r="K52" s="35">
        <f>F33</f>
        <v>0</v>
      </c>
      <c r="L52" s="35">
        <f>G33</f>
        <v>0</v>
      </c>
      <c r="M52" s="3"/>
      <c r="N52" s="3"/>
      <c r="O52" s="3"/>
      <c r="P52" s="3"/>
    </row>
    <row r="53" spans="5:16" s="6" customFormat="1" x14ac:dyDescent="0.15">
      <c r="E53" s="3"/>
      <c r="F53" s="4" t="s">
        <v>0</v>
      </c>
      <c r="G53" s="3"/>
      <c r="H53" s="35">
        <f>C30</f>
        <v>0</v>
      </c>
      <c r="I53" s="35">
        <f>D30</f>
        <v>0</v>
      </c>
      <c r="J53" s="35">
        <f>E30</f>
        <v>0</v>
      </c>
      <c r="K53" s="35">
        <f>F30</f>
        <v>0</v>
      </c>
      <c r="L53" s="35">
        <f>G30</f>
        <v>0</v>
      </c>
      <c r="M53" s="3"/>
      <c r="N53" s="3"/>
      <c r="O53" s="3"/>
      <c r="P53" s="3"/>
    </row>
    <row r="54" spans="5:16" s="6" customFormat="1" x14ac:dyDescent="0.15">
      <c r="E54" s="3"/>
      <c r="F54" s="3"/>
      <c r="G54" s="3"/>
      <c r="H54" s="36">
        <v>1</v>
      </c>
      <c r="I54" s="36">
        <v>2</v>
      </c>
      <c r="J54" s="36">
        <v>3</v>
      </c>
      <c r="K54" s="36">
        <v>4</v>
      </c>
      <c r="L54" s="36">
        <v>5</v>
      </c>
      <c r="M54" s="3"/>
      <c r="N54" s="3"/>
      <c r="O54" s="3"/>
      <c r="P54" s="3"/>
    </row>
    <row r="55" spans="5:16" s="6" customFormat="1" x14ac:dyDescent="0.15">
      <c r="E55" s="3"/>
      <c r="F55" s="3"/>
      <c r="G55" s="3"/>
      <c r="H55" s="5" t="str">
        <f>IF(AND(C30&lt;0,D30&gt;0),-C30/(-C30+D30)+H54,"")</f>
        <v/>
      </c>
      <c r="I55" s="5" t="str">
        <f>IF(AND(D30&lt;0,E30&gt;0),-D30/(-D30+E30)+I54,"")</f>
        <v/>
      </c>
      <c r="J55" s="5" t="str">
        <f>IF(AND(E30&lt;0,F30&gt;0),-E30/(-E30+F30)+J54,"")</f>
        <v/>
      </c>
      <c r="K55" s="5" t="str">
        <f>IF(AND(F30&lt;0,G30&gt;0),-F30/(-F30+G30)+K54,"")</f>
        <v/>
      </c>
      <c r="L55" s="5" t="str">
        <f>IF(AND(G30&lt;0,H28&gt;0),-G30/(-G30+H28)+L54,"")</f>
        <v/>
      </c>
      <c r="M55" s="3"/>
      <c r="N55" s="3"/>
      <c r="O55" s="3"/>
      <c r="P55" s="3"/>
    </row>
    <row r="56" spans="5:16" s="6" customFormat="1" x14ac:dyDescent="0.15">
      <c r="E56" s="3"/>
      <c r="F56" s="3"/>
      <c r="G56" s="3"/>
      <c r="H56" s="35" t="str">
        <f>IF(AND(C33&lt;0,D33&gt;0),-C33/(-C33+D33)+H54,"")</f>
        <v/>
      </c>
      <c r="I56" s="35" t="str">
        <f>IF(AND(D33&lt;0,E33&gt;0),-D33/(-D33+E33)+I54,"")</f>
        <v/>
      </c>
      <c r="J56" s="37" t="str">
        <f>IF(AND(E33&lt;0,F33&gt;0),-E33/(-E33+F33)+J54,"")</f>
        <v/>
      </c>
      <c r="K56" s="35" t="str">
        <f>IF(AND(F33&lt;0,G33&gt;0),-F33/(-F33+G33)+K54,"")</f>
        <v/>
      </c>
      <c r="L56" s="35" t="str">
        <f>IF(AND(G33&lt;0,H30&gt;0),-G33/(-G33+H30)+L54,"")</f>
        <v/>
      </c>
      <c r="M56" s="3"/>
      <c r="N56" s="3"/>
      <c r="O56" s="3"/>
      <c r="P56" s="3"/>
    </row>
    <row r="57" spans="5:16" s="6" customFormat="1" x14ac:dyDescent="0.15">
      <c r="E57" s="3"/>
      <c r="F57" s="3"/>
      <c r="G57" s="3"/>
      <c r="H57" s="3"/>
      <c r="I57" s="3"/>
      <c r="J57" s="3"/>
      <c r="K57" s="3"/>
      <c r="L57" s="3"/>
      <c r="M57" s="3"/>
      <c r="N57" s="3"/>
      <c r="O57" s="3"/>
      <c r="P57" s="3"/>
    </row>
    <row r="58" spans="5:16" s="6" customFormat="1" x14ac:dyDescent="0.15"/>
    <row r="59" spans="5:16" s="6" customFormat="1" x14ac:dyDescent="0.15"/>
    <row r="60" spans="5:16" s="6" customFormat="1" x14ac:dyDescent="0.15"/>
    <row r="61" spans="5:16" s="6" customFormat="1" x14ac:dyDescent="0.15"/>
    <row r="62" spans="5:16" s="6" customFormat="1" x14ac:dyDescent="0.15"/>
    <row r="63" spans="5:16" s="6" customFormat="1" x14ac:dyDescent="0.15"/>
    <row r="64" spans="5:16" s="6" customFormat="1" x14ac:dyDescent="0.15"/>
    <row r="65" s="6" customFormat="1" x14ac:dyDescent="0.15"/>
    <row r="66" s="6" customFormat="1" x14ac:dyDescent="0.15"/>
    <row r="67" s="6" customFormat="1" x14ac:dyDescent="0.15"/>
    <row r="68" s="6" customFormat="1" x14ac:dyDescent="0.15"/>
    <row r="69" s="6" customFormat="1" x14ac:dyDescent="0.15"/>
    <row r="70" s="6" customFormat="1" x14ac:dyDescent="0.15"/>
    <row r="71" s="6" customFormat="1" x14ac:dyDescent="0.15"/>
    <row r="72" s="6" customFormat="1" x14ac:dyDescent="0.15"/>
    <row r="73" s="6" customFormat="1" x14ac:dyDescent="0.15"/>
    <row r="74" s="6" customFormat="1" x14ac:dyDescent="0.15"/>
    <row r="75" s="6" customFormat="1" x14ac:dyDescent="0.15"/>
  </sheetData>
  <sheetProtection sheet="1" objects="1" selectLockedCells="1"/>
  <mergeCells count="7">
    <mergeCell ref="C37:E37"/>
    <mergeCell ref="I2:K2"/>
    <mergeCell ref="B5:C5"/>
    <mergeCell ref="B7:C7"/>
    <mergeCell ref="B9:C9"/>
    <mergeCell ref="B11:C11"/>
    <mergeCell ref="D11:E11"/>
  </mergeCells>
  <conditionalFormatting sqref="C15">
    <cfRule type="expression" dxfId="30" priority="17">
      <formula>C15=""</formula>
    </cfRule>
  </conditionalFormatting>
  <conditionalFormatting sqref="C19">
    <cfRule type="expression" dxfId="29" priority="16">
      <formula>C19=""</formula>
    </cfRule>
  </conditionalFormatting>
  <conditionalFormatting sqref="D19">
    <cfRule type="expression" dxfId="28" priority="15">
      <formula>D19=""</formula>
    </cfRule>
  </conditionalFormatting>
  <conditionalFormatting sqref="E19">
    <cfRule type="expression" dxfId="27" priority="14">
      <formula>E19=""</formula>
    </cfRule>
  </conditionalFormatting>
  <conditionalFormatting sqref="F19">
    <cfRule type="expression" dxfId="26" priority="13">
      <formula>F19=""</formula>
    </cfRule>
  </conditionalFormatting>
  <conditionalFormatting sqref="G19">
    <cfRule type="expression" dxfId="25" priority="12">
      <formula>G19=""</formula>
    </cfRule>
  </conditionalFormatting>
  <conditionalFormatting sqref="G20">
    <cfRule type="expression" dxfId="24" priority="11">
      <formula>G20=""</formula>
    </cfRule>
  </conditionalFormatting>
  <conditionalFormatting sqref="F20">
    <cfRule type="expression" dxfId="23" priority="10">
      <formula>F20=""</formula>
    </cfRule>
  </conditionalFormatting>
  <conditionalFormatting sqref="E20">
    <cfRule type="expression" dxfId="22" priority="9">
      <formula>E20=""</formula>
    </cfRule>
  </conditionalFormatting>
  <conditionalFormatting sqref="D20">
    <cfRule type="expression" dxfId="21" priority="8">
      <formula>D20=""</formula>
    </cfRule>
  </conditionalFormatting>
  <conditionalFormatting sqref="C20">
    <cfRule type="expression" dxfId="20" priority="7">
      <formula>C20=""</formula>
    </cfRule>
  </conditionalFormatting>
  <conditionalFormatting sqref="C23:G23">
    <cfRule type="expression" dxfId="19" priority="6">
      <formula>C23=""</formula>
    </cfRule>
  </conditionalFormatting>
  <conditionalFormatting sqref="C25:G25">
    <cfRule type="expression" dxfId="18" priority="5">
      <formula>C25=""</formula>
    </cfRule>
  </conditionalFormatting>
  <conditionalFormatting sqref="C16">
    <cfRule type="expression" dxfId="17" priority="4">
      <formula>C16=""</formula>
    </cfRule>
  </conditionalFormatting>
  <conditionalFormatting sqref="I2">
    <cfRule type="expression" dxfId="16" priority="3">
      <formula>I2=""</formula>
    </cfRule>
  </conditionalFormatting>
  <conditionalFormatting sqref="C37:E37">
    <cfRule type="expression" dxfId="15" priority="2">
      <formula>$C$37=""</formula>
    </cfRule>
  </conditionalFormatting>
  <conditionalFormatting sqref="C28:G33">
    <cfRule type="cellIs" dxfId="14" priority="1" operator="lessThan">
      <formula>0</formula>
    </cfRule>
  </conditionalFormatting>
  <pageMargins left="0.25" right="0.25" top="0.75" bottom="0.75" header="0.3" footer="0.3"/>
  <pageSetup paperSize="9"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75"/>
  <sheetViews>
    <sheetView showGridLines="0" showRowColHeaders="0" topLeftCell="H1" zoomScale="170" zoomScaleNormal="170" workbookViewId="0">
      <selection activeCell="T20" sqref="T20"/>
    </sheetView>
  </sheetViews>
  <sheetFormatPr baseColWidth="10" defaultRowHeight="12" x14ac:dyDescent="0.15"/>
  <cols>
    <col min="1" max="1" width="1.5" style="1" customWidth="1"/>
    <col min="2" max="2" width="20.83203125" style="1" customWidth="1"/>
    <col min="3" max="7" width="12" style="1" customWidth="1"/>
    <col min="8" max="8" width="11.1640625" style="1" bestFit="1" customWidth="1"/>
    <col min="9" max="10" width="11" style="1" bestFit="1" customWidth="1"/>
    <col min="11" max="11" width="10" style="1" customWidth="1"/>
    <col min="12" max="12" width="1.1640625" style="1" customWidth="1"/>
    <col min="13" max="16384" width="10.83203125" style="1"/>
  </cols>
  <sheetData>
    <row r="1" spans="2:15" ht="7" customHeight="1" x14ac:dyDescent="0.15"/>
    <row r="2" spans="2:15" ht="21" x14ac:dyDescent="0.25">
      <c r="B2" s="7" t="s">
        <v>6</v>
      </c>
      <c r="C2" s="7"/>
      <c r="H2" s="41" t="s">
        <v>58</v>
      </c>
      <c r="I2" s="59" t="s">
        <v>22</v>
      </c>
      <c r="J2" s="59"/>
      <c r="K2" s="59"/>
      <c r="L2"/>
      <c r="M2" s="38"/>
      <c r="N2" s="38"/>
      <c r="O2" s="38"/>
    </row>
    <row r="3" spans="2:15" ht="6" customHeight="1" thickBot="1" x14ac:dyDescent="0.25">
      <c r="B3" s="9"/>
      <c r="C3" s="10"/>
      <c r="D3" s="10"/>
      <c r="E3" s="10"/>
      <c r="F3" s="10"/>
      <c r="G3" s="10"/>
      <c r="H3" s="10"/>
      <c r="I3" s="10"/>
      <c r="J3" s="10"/>
      <c r="K3" s="10"/>
      <c r="L3"/>
      <c r="M3" s="38"/>
      <c r="N3" s="38"/>
      <c r="O3" s="38"/>
    </row>
    <row r="4" spans="2:15" ht="17" thickTop="1" x14ac:dyDescent="0.2">
      <c r="B4" s="11"/>
      <c r="C4" s="12"/>
      <c r="L4"/>
      <c r="M4" s="38"/>
      <c r="N4" s="38"/>
      <c r="O4" s="38"/>
    </row>
    <row r="5" spans="2:15" ht="14" x14ac:dyDescent="0.2">
      <c r="B5" s="53" t="s">
        <v>3</v>
      </c>
      <c r="C5" s="53"/>
      <c r="M5" s="38"/>
      <c r="N5" s="38"/>
      <c r="O5" s="38"/>
    </row>
    <row r="6" spans="2:15" ht="5" customHeight="1" x14ac:dyDescent="0.15">
      <c r="B6" s="13"/>
      <c r="C6" s="2"/>
      <c r="M6" s="38"/>
      <c r="N6" s="38"/>
      <c r="O6" s="38"/>
    </row>
    <row r="7" spans="2:15" ht="15" x14ac:dyDescent="0.2">
      <c r="B7" s="54">
        <f>IF(C15="","",IF(G33&lt;0,"There is a negative return on  investment",(SUM(C30:G30)-C15)/C15))</f>
        <v>1.221206666666667</v>
      </c>
      <c r="C7" s="54"/>
      <c r="M7" s="38"/>
      <c r="N7" s="38"/>
      <c r="O7" s="38"/>
    </row>
    <row r="8" spans="2:15" x14ac:dyDescent="0.15">
      <c r="B8" s="14"/>
      <c r="C8" s="15"/>
      <c r="M8" s="38"/>
      <c r="N8" s="38"/>
      <c r="O8" s="38"/>
    </row>
    <row r="9" spans="2:15" ht="14" x14ac:dyDescent="0.2">
      <c r="B9" s="53" t="s">
        <v>2</v>
      </c>
      <c r="C9" s="53"/>
      <c r="F9" s="16"/>
      <c r="M9" s="38"/>
      <c r="N9" s="38"/>
      <c r="O9" s="38"/>
    </row>
    <row r="10" spans="2:15" ht="5" customHeight="1" x14ac:dyDescent="0.15">
      <c r="B10" s="13"/>
      <c r="C10" s="15"/>
      <c r="F10" s="16"/>
    </row>
    <row r="11" spans="2:15" ht="15" x14ac:dyDescent="0.2">
      <c r="B11" s="55">
        <f>IF(C15="","",IF(G33&lt;0,"The investment is not earned back",IF(SUM(H56:L56)=0,"In less than one year",SUM(H56:L56))))</f>
        <v>3.2854516545761703</v>
      </c>
      <c r="C11" s="55"/>
      <c r="D11" s="56" t="str">
        <f>IF(OR(B11="The investment is not earned back",B11=""),"",IF(B11&gt;0,"year",))</f>
        <v>year</v>
      </c>
      <c r="E11" s="56"/>
    </row>
    <row r="15" spans="2:15" x14ac:dyDescent="0.15">
      <c r="B15" s="17" t="s">
        <v>4</v>
      </c>
      <c r="C15" s="43">
        <v>15000</v>
      </c>
    </row>
    <row r="16" spans="2:15" x14ac:dyDescent="0.15">
      <c r="B16" s="17" t="s">
        <v>5</v>
      </c>
      <c r="C16" s="44">
        <v>0.42</v>
      </c>
    </row>
    <row r="18" spans="2:7" ht="13" thickBot="1" x14ac:dyDescent="0.2">
      <c r="B18" s="20"/>
      <c r="C18" s="21" t="s">
        <v>17</v>
      </c>
      <c r="D18" s="21" t="s">
        <v>18</v>
      </c>
      <c r="E18" s="21" t="s">
        <v>19</v>
      </c>
      <c r="F18" s="21" t="s">
        <v>20</v>
      </c>
      <c r="G18" s="21" t="s">
        <v>21</v>
      </c>
    </row>
    <row r="19" spans="2:7" x14ac:dyDescent="0.15">
      <c r="B19" s="22" t="s">
        <v>7</v>
      </c>
      <c r="C19" s="45">
        <v>500</v>
      </c>
      <c r="D19" s="45">
        <v>600</v>
      </c>
      <c r="E19" s="45">
        <v>720</v>
      </c>
      <c r="F19" s="45">
        <v>864</v>
      </c>
      <c r="G19" s="45">
        <v>1037</v>
      </c>
    </row>
    <row r="20" spans="2:7" ht="13" thickBot="1" x14ac:dyDescent="0.2">
      <c r="B20" s="22" t="s">
        <v>8</v>
      </c>
      <c r="C20" s="46">
        <v>90</v>
      </c>
      <c r="D20" s="46">
        <v>90</v>
      </c>
      <c r="E20" s="46">
        <v>90</v>
      </c>
      <c r="F20" s="46">
        <v>90</v>
      </c>
      <c r="G20" s="46">
        <v>90</v>
      </c>
    </row>
    <row r="21" spans="2:7" ht="13" thickTop="1" x14ac:dyDescent="0.15">
      <c r="B21" s="22" t="s">
        <v>9</v>
      </c>
      <c r="C21" s="25">
        <f>C19*C20</f>
        <v>45000</v>
      </c>
      <c r="D21" s="25">
        <f>D19*D20</f>
        <v>54000</v>
      </c>
      <c r="E21" s="25">
        <f>E19*E20</f>
        <v>64800</v>
      </c>
      <c r="F21" s="25">
        <f>F19*F20</f>
        <v>77760</v>
      </c>
      <c r="G21" s="25">
        <f>G19*G20</f>
        <v>93330</v>
      </c>
    </row>
    <row r="22" spans="2:7" x14ac:dyDescent="0.15">
      <c r="B22" s="22"/>
      <c r="C22" s="26"/>
      <c r="D22" s="26"/>
      <c r="E22" s="26"/>
      <c r="F22" s="26"/>
      <c r="G22" s="26"/>
    </row>
    <row r="23" spans="2:7" ht="13" thickBot="1" x14ac:dyDescent="0.2">
      <c r="B23" s="22" t="s">
        <v>10</v>
      </c>
      <c r="C23" s="46">
        <v>45</v>
      </c>
      <c r="D23" s="46">
        <v>45</v>
      </c>
      <c r="E23" s="46">
        <v>45</v>
      </c>
      <c r="F23" s="46">
        <v>45</v>
      </c>
      <c r="G23" s="46">
        <v>45</v>
      </c>
    </row>
    <row r="24" spans="2:7" ht="13" thickTop="1" x14ac:dyDescent="0.15">
      <c r="B24" s="22" t="s">
        <v>11</v>
      </c>
      <c r="C24" s="25">
        <f>C23*C19</f>
        <v>22500</v>
      </c>
      <c r="D24" s="25">
        <f>D23*D19</f>
        <v>27000</v>
      </c>
      <c r="E24" s="25">
        <f>E23*E19</f>
        <v>32400</v>
      </c>
      <c r="F24" s="25">
        <f>F23*F19</f>
        <v>38880</v>
      </c>
      <c r="G24" s="25">
        <f>G23*G19</f>
        <v>46665</v>
      </c>
    </row>
    <row r="25" spans="2:7" ht="13" thickBot="1" x14ac:dyDescent="0.2">
      <c r="B25" s="22" t="s">
        <v>12</v>
      </c>
      <c r="C25" s="46">
        <v>20000</v>
      </c>
      <c r="D25" s="46">
        <v>20000</v>
      </c>
      <c r="E25" s="46">
        <v>20000</v>
      </c>
      <c r="F25" s="46">
        <v>25000</v>
      </c>
      <c r="G25" s="46">
        <v>25000</v>
      </c>
    </row>
    <row r="26" spans="2:7" ht="13" thickTop="1" x14ac:dyDescent="0.15">
      <c r="B26" s="22" t="s">
        <v>13</v>
      </c>
      <c r="C26" s="25">
        <f>C25+C24</f>
        <v>42500</v>
      </c>
      <c r="D26" s="25">
        <f>D25+D24</f>
        <v>47000</v>
      </c>
      <c r="E26" s="25">
        <f>E25+E24</f>
        <v>52400</v>
      </c>
      <c r="F26" s="25">
        <f>F25+F24</f>
        <v>63880</v>
      </c>
      <c r="G26" s="25">
        <f>G25+G24</f>
        <v>71665</v>
      </c>
    </row>
    <row r="27" spans="2:7" x14ac:dyDescent="0.15">
      <c r="C27" s="27"/>
      <c r="D27" s="27"/>
      <c r="E27" s="27"/>
      <c r="F27" s="27"/>
      <c r="G27" s="27"/>
    </row>
    <row r="28" spans="2:7" x14ac:dyDescent="0.15">
      <c r="B28" s="22" t="s">
        <v>59</v>
      </c>
      <c r="C28" s="25">
        <f>C21-C26</f>
        <v>2500</v>
      </c>
      <c r="D28" s="25">
        <f>D21-D26</f>
        <v>7000</v>
      </c>
      <c r="E28" s="25">
        <f>E21-E26</f>
        <v>12400</v>
      </c>
      <c r="F28" s="25">
        <f>F21-F26</f>
        <v>13880</v>
      </c>
      <c r="G28" s="25">
        <f>G21-G26</f>
        <v>21665</v>
      </c>
    </row>
    <row r="29" spans="2:7" ht="13" thickBot="1" x14ac:dyDescent="0.2">
      <c r="B29" s="22" t="s">
        <v>14</v>
      </c>
      <c r="C29" s="28">
        <f>IF(C28&lt;0,0,C28*$C$16)</f>
        <v>1050</v>
      </c>
      <c r="D29" s="28">
        <f>IF(D28&lt;0,0,D28*$C$16)</f>
        <v>2940</v>
      </c>
      <c r="E29" s="28">
        <f>IF(E28&lt;0,0,E28*$C$16)</f>
        <v>5208</v>
      </c>
      <c r="F29" s="28">
        <f>IF(F28&lt;0,0,F28*$C$16)</f>
        <v>5829.5999999999995</v>
      </c>
      <c r="G29" s="28">
        <f>IF(G28&lt;0,0,G28*$C$16)</f>
        <v>9099.2999999999993</v>
      </c>
    </row>
    <row r="30" spans="2:7" ht="13" thickTop="1" x14ac:dyDescent="0.15">
      <c r="B30" s="22" t="s">
        <v>60</v>
      </c>
      <c r="C30" s="25">
        <f>C28-C29</f>
        <v>1450</v>
      </c>
      <c r="D30" s="25">
        <f>D28-D29</f>
        <v>4060</v>
      </c>
      <c r="E30" s="25">
        <f>E28-E29</f>
        <v>7192</v>
      </c>
      <c r="F30" s="25">
        <f>F28-F29</f>
        <v>8050.4000000000005</v>
      </c>
      <c r="G30" s="25">
        <f>G28-G29</f>
        <v>12565.7</v>
      </c>
    </row>
    <row r="31" spans="2:7" x14ac:dyDescent="0.15">
      <c r="B31" s="2"/>
      <c r="C31" s="25"/>
      <c r="D31" s="25"/>
      <c r="E31" s="25"/>
      <c r="F31" s="25"/>
      <c r="G31" s="25"/>
    </row>
    <row r="32" spans="2:7" ht="13" thickBot="1" x14ac:dyDescent="0.2">
      <c r="B32" s="29" t="s">
        <v>15</v>
      </c>
      <c r="C32" s="28">
        <f>-C15</f>
        <v>-15000</v>
      </c>
      <c r="D32" s="28"/>
      <c r="E32" s="28"/>
      <c r="F32" s="28"/>
      <c r="G32" s="28"/>
    </row>
    <row r="33" spans="2:21" ht="13" thickTop="1" x14ac:dyDescent="0.15">
      <c r="B33" s="30" t="s">
        <v>16</v>
      </c>
      <c r="C33" s="31">
        <f>-C15+C30</f>
        <v>-13550</v>
      </c>
      <c r="D33" s="31">
        <f>C33+D30</f>
        <v>-9490</v>
      </c>
      <c r="E33" s="31">
        <f>D33+E30</f>
        <v>-2298</v>
      </c>
      <c r="F33" s="31">
        <f>E33+F30</f>
        <v>5752.4000000000005</v>
      </c>
      <c r="G33" s="31">
        <f>F33+G30</f>
        <v>18318.100000000002</v>
      </c>
      <c r="H33" s="32"/>
    </row>
    <row r="34" spans="2:21" x14ac:dyDescent="0.15">
      <c r="B34" s="8"/>
      <c r="M34" s="2"/>
      <c r="N34" s="2"/>
      <c r="O34" s="2"/>
      <c r="P34" s="2"/>
      <c r="Q34" s="2"/>
      <c r="R34" s="2"/>
      <c r="S34" s="2"/>
      <c r="T34" s="2"/>
      <c r="U34" s="2"/>
    </row>
    <row r="35" spans="2:21" ht="13" thickBot="1" x14ac:dyDescent="0.2">
      <c r="L35" s="2"/>
      <c r="M35" s="2"/>
      <c r="N35" s="2"/>
      <c r="O35" s="2"/>
      <c r="P35" s="2"/>
      <c r="Q35" s="2"/>
      <c r="R35" s="2"/>
      <c r="S35" s="2"/>
      <c r="T35" s="2"/>
      <c r="U35" s="2"/>
    </row>
    <row r="36" spans="2:21" ht="10" customHeight="1" thickTop="1" x14ac:dyDescent="0.15">
      <c r="B36" s="33"/>
      <c r="C36" s="33"/>
      <c r="D36" s="33"/>
      <c r="E36" s="33"/>
      <c r="F36" s="33"/>
      <c r="G36" s="33"/>
      <c r="H36" s="33"/>
      <c r="I36" s="33"/>
      <c r="J36" s="33"/>
      <c r="K36" s="33"/>
      <c r="L36" s="2"/>
      <c r="M36" s="2"/>
      <c r="N36" s="2"/>
      <c r="O36" s="2"/>
      <c r="P36" s="2"/>
      <c r="Q36" s="2"/>
      <c r="R36" s="2"/>
      <c r="S36" s="2"/>
      <c r="T36" s="2"/>
      <c r="U36" s="2"/>
    </row>
    <row r="37" spans="2:21" ht="22" customHeight="1" x14ac:dyDescent="0.2">
      <c r="B37" s="41" t="s">
        <v>25</v>
      </c>
      <c r="C37" s="57">
        <v>43353</v>
      </c>
      <c r="D37" s="58"/>
      <c r="E37" s="58"/>
      <c r="M37" s="2"/>
      <c r="N37" s="2"/>
      <c r="O37" s="2"/>
      <c r="P37" s="2"/>
      <c r="Q37" s="2"/>
      <c r="R37" s="2"/>
      <c r="S37" s="2"/>
      <c r="T37" s="2"/>
      <c r="U37" s="2"/>
    </row>
    <row r="40" spans="2:21" s="6" customFormat="1" x14ac:dyDescent="0.15"/>
    <row r="41" spans="2:21" s="6" customFormat="1" x14ac:dyDescent="0.15"/>
    <row r="42" spans="2:21" s="6" customFormat="1" x14ac:dyDescent="0.15"/>
    <row r="43" spans="2:21" s="6" customFormat="1" x14ac:dyDescent="0.15"/>
    <row r="44" spans="2:21" s="6" customFormat="1" x14ac:dyDescent="0.15"/>
    <row r="45" spans="2:21" s="6" customFormat="1" x14ac:dyDescent="0.15"/>
    <row r="46" spans="2:21" s="6" customFormat="1" x14ac:dyDescent="0.15">
      <c r="E46" s="3"/>
      <c r="F46" s="3"/>
      <c r="G46" s="3"/>
      <c r="H46" s="3"/>
      <c r="I46" s="3"/>
      <c r="J46" s="3"/>
      <c r="K46" s="3"/>
      <c r="L46" s="3"/>
      <c r="M46" s="3"/>
      <c r="N46" s="3"/>
      <c r="O46" s="3"/>
      <c r="P46" s="3"/>
    </row>
    <row r="47" spans="2:21" s="6" customFormat="1" x14ac:dyDescent="0.15">
      <c r="E47" s="3"/>
      <c r="F47" s="3"/>
      <c r="G47" s="3"/>
      <c r="H47" s="3"/>
      <c r="I47" s="3"/>
      <c r="J47" s="3"/>
      <c r="K47" s="3"/>
      <c r="L47" s="3"/>
      <c r="M47" s="3"/>
      <c r="N47" s="3"/>
      <c r="O47" s="3"/>
      <c r="P47" s="3"/>
    </row>
    <row r="48" spans="2:21" s="6" customFormat="1" x14ac:dyDescent="0.15">
      <c r="E48" s="3"/>
      <c r="F48" s="3"/>
      <c r="G48" s="3"/>
      <c r="H48" s="3"/>
      <c r="I48" s="3"/>
      <c r="J48" s="3"/>
      <c r="K48" s="3"/>
      <c r="L48" s="3"/>
      <c r="M48" s="3"/>
      <c r="N48" s="3"/>
      <c r="O48" s="3"/>
      <c r="P48" s="3"/>
    </row>
    <row r="49" spans="5:16" s="6" customFormat="1" x14ac:dyDescent="0.15">
      <c r="E49" s="3"/>
      <c r="F49" s="4"/>
      <c r="G49" s="34"/>
      <c r="H49" s="34"/>
      <c r="I49" s="34"/>
      <c r="J49" s="34"/>
      <c r="K49" s="34"/>
      <c r="L49" s="3"/>
      <c r="M49" s="3"/>
      <c r="N49" s="3"/>
      <c r="O49" s="3"/>
      <c r="P49" s="3"/>
    </row>
    <row r="50" spans="5:16" s="6" customFormat="1" x14ac:dyDescent="0.15">
      <c r="E50" s="3"/>
      <c r="F50" s="4"/>
      <c r="G50" s="34"/>
      <c r="H50" s="34"/>
      <c r="I50" s="34"/>
      <c r="J50" s="34"/>
      <c r="K50" s="34"/>
      <c r="L50" s="3"/>
      <c r="M50" s="3"/>
      <c r="N50" s="3"/>
      <c r="O50" s="3"/>
      <c r="P50" s="3"/>
    </row>
    <row r="51" spans="5:16" s="6" customFormat="1" x14ac:dyDescent="0.15">
      <c r="E51" s="3"/>
      <c r="F51" s="3"/>
      <c r="G51" s="3"/>
      <c r="H51" s="3" t="str">
        <f>C18</f>
        <v>JAAR 1</v>
      </c>
      <c r="I51" s="3" t="str">
        <f t="shared" ref="I51:K51" si="0">D18</f>
        <v>JAAR 2</v>
      </c>
      <c r="J51" s="3" t="str">
        <f t="shared" si="0"/>
        <v>JAAR 3</v>
      </c>
      <c r="K51" s="3" t="str">
        <f t="shared" si="0"/>
        <v>JAAR 4</v>
      </c>
      <c r="L51" s="3" t="str">
        <f>G18</f>
        <v>JAAR 5</v>
      </c>
      <c r="M51" s="3"/>
      <c r="N51" s="3"/>
      <c r="O51" s="3"/>
      <c r="P51" s="3"/>
    </row>
    <row r="52" spans="5:16" s="6" customFormat="1" x14ac:dyDescent="0.15">
      <c r="E52" s="3"/>
      <c r="F52" s="4" t="s">
        <v>1</v>
      </c>
      <c r="G52" s="4"/>
      <c r="H52" s="35">
        <f>C33</f>
        <v>-13550</v>
      </c>
      <c r="I52" s="35">
        <f>D33</f>
        <v>-9490</v>
      </c>
      <c r="J52" s="35">
        <f>E33</f>
        <v>-2298</v>
      </c>
      <c r="K52" s="35">
        <f>F33</f>
        <v>5752.4000000000005</v>
      </c>
      <c r="L52" s="35">
        <f>G33</f>
        <v>18318.100000000002</v>
      </c>
      <c r="M52" s="3"/>
      <c r="N52" s="3"/>
      <c r="O52" s="3"/>
      <c r="P52" s="3"/>
    </row>
    <row r="53" spans="5:16" s="6" customFormat="1" x14ac:dyDescent="0.15">
      <c r="E53" s="3"/>
      <c r="F53" s="4" t="s">
        <v>0</v>
      </c>
      <c r="G53" s="3"/>
      <c r="H53" s="35">
        <f>C30</f>
        <v>1450</v>
      </c>
      <c r="I53" s="35">
        <f>D30</f>
        <v>4060</v>
      </c>
      <c r="J53" s="35">
        <f>E30</f>
        <v>7192</v>
      </c>
      <c r="K53" s="35">
        <f>F30</f>
        <v>8050.4000000000005</v>
      </c>
      <c r="L53" s="35">
        <f>G30</f>
        <v>12565.7</v>
      </c>
      <c r="M53" s="3"/>
      <c r="N53" s="3"/>
      <c r="O53" s="3"/>
      <c r="P53" s="3"/>
    </row>
    <row r="54" spans="5:16" s="6" customFormat="1" x14ac:dyDescent="0.15">
      <c r="E54" s="3"/>
      <c r="F54" s="3"/>
      <c r="G54" s="3"/>
      <c r="H54" s="36">
        <v>1</v>
      </c>
      <c r="I54" s="36">
        <v>2</v>
      </c>
      <c r="J54" s="36">
        <v>3</v>
      </c>
      <c r="K54" s="36">
        <v>4</v>
      </c>
      <c r="L54" s="36">
        <v>5</v>
      </c>
      <c r="M54" s="3"/>
      <c r="N54" s="3"/>
      <c r="O54" s="3"/>
      <c r="P54" s="3"/>
    </row>
    <row r="55" spans="5:16" s="6" customFormat="1" x14ac:dyDescent="0.15">
      <c r="E55" s="3"/>
      <c r="F55" s="3"/>
      <c r="G55" s="3"/>
      <c r="H55" s="5" t="str">
        <f>IF(AND(C30&lt;0,D30&gt;0),-C30/(-C30+D30)+H54,"")</f>
        <v/>
      </c>
      <c r="I55" s="5" t="str">
        <f>IF(AND(D30&lt;0,E30&gt;0),-D30/(-D30+E30)+I54,"")</f>
        <v/>
      </c>
      <c r="J55" s="5" t="str">
        <f>IF(AND(E30&lt;0,F30&gt;0),-E30/(-E30+F30)+J54,"")</f>
        <v/>
      </c>
      <c r="K55" s="5" t="str">
        <f>IF(AND(F30&lt;0,G30&gt;0),-F30/(-F30+G30)+K54,"")</f>
        <v/>
      </c>
      <c r="L55" s="5" t="str">
        <f>IF(AND(G30&lt;0,H28&gt;0),-G30/(-G30+H28)+L54,"")</f>
        <v/>
      </c>
      <c r="M55" s="3"/>
      <c r="N55" s="3"/>
      <c r="O55" s="3"/>
      <c r="P55" s="3"/>
    </row>
    <row r="56" spans="5:16" s="6" customFormat="1" x14ac:dyDescent="0.15">
      <c r="E56" s="3"/>
      <c r="F56" s="3"/>
      <c r="G56" s="3"/>
      <c r="H56" s="35" t="str">
        <f>IF(AND(C33&lt;0,D33&gt;0),-C33/(-C33+D33)+H54,"")</f>
        <v/>
      </c>
      <c r="I56" s="35" t="str">
        <f>IF(AND(D33&lt;0,E33&gt;0),-D33/(-D33+E33)+I54,"")</f>
        <v/>
      </c>
      <c r="J56" s="37">
        <f>IF(AND(E33&lt;0,F33&gt;0),-E33/(-E33+F33)+J54,"")</f>
        <v>3.2854516545761703</v>
      </c>
      <c r="K56" s="35" t="str">
        <f>IF(AND(F33&lt;0,G33&gt;0),-F33/(-F33+G33)+K54,"")</f>
        <v/>
      </c>
      <c r="L56" s="35" t="str">
        <f>IF(AND(G33&lt;0,H30&gt;0),-G33/(-G33+H30)+L54,"")</f>
        <v/>
      </c>
      <c r="M56" s="3"/>
      <c r="N56" s="3"/>
      <c r="O56" s="3"/>
      <c r="P56" s="3"/>
    </row>
    <row r="57" spans="5:16" s="6" customFormat="1" x14ac:dyDescent="0.15">
      <c r="E57" s="3"/>
      <c r="F57" s="3"/>
      <c r="G57" s="3"/>
      <c r="H57" s="3"/>
      <c r="I57" s="3"/>
      <c r="J57" s="3"/>
      <c r="K57" s="3"/>
      <c r="L57" s="3"/>
      <c r="M57" s="3"/>
      <c r="N57" s="3"/>
      <c r="O57" s="3"/>
      <c r="P57" s="3"/>
    </row>
    <row r="58" spans="5:16" s="6" customFormat="1" x14ac:dyDescent="0.15"/>
    <row r="59" spans="5:16" s="6" customFormat="1" x14ac:dyDescent="0.15"/>
    <row r="60" spans="5:16" s="6" customFormat="1" x14ac:dyDescent="0.15"/>
    <row r="61" spans="5:16" s="6" customFormat="1" x14ac:dyDescent="0.15"/>
    <row r="62" spans="5:16" s="6" customFormat="1" x14ac:dyDescent="0.15"/>
    <row r="63" spans="5:16" s="6" customFormat="1" x14ac:dyDescent="0.15"/>
    <row r="64" spans="5:16" s="6" customFormat="1" x14ac:dyDescent="0.15"/>
    <row r="65" s="6" customFormat="1" x14ac:dyDescent="0.15"/>
    <row r="66" s="6" customFormat="1" x14ac:dyDescent="0.15"/>
    <row r="67" s="6" customFormat="1" x14ac:dyDescent="0.15"/>
    <row r="68" s="6" customFormat="1" x14ac:dyDescent="0.15"/>
    <row r="69" s="6" customFormat="1" x14ac:dyDescent="0.15"/>
    <row r="70" s="6" customFormat="1" x14ac:dyDescent="0.15"/>
    <row r="71" s="6" customFormat="1" x14ac:dyDescent="0.15"/>
    <row r="72" s="6" customFormat="1" x14ac:dyDescent="0.15"/>
    <row r="73" s="6" customFormat="1" x14ac:dyDescent="0.15"/>
    <row r="74" s="6" customFormat="1" x14ac:dyDescent="0.15"/>
    <row r="75" s="6" customFormat="1" x14ac:dyDescent="0.15"/>
  </sheetData>
  <sheetProtection sheet="1" objects="1" scenarios="1" selectLockedCells="1"/>
  <mergeCells count="7">
    <mergeCell ref="C37:E37"/>
    <mergeCell ref="I2:K2"/>
    <mergeCell ref="B5:C5"/>
    <mergeCell ref="B7:C7"/>
    <mergeCell ref="B9:C9"/>
    <mergeCell ref="B11:C11"/>
    <mergeCell ref="D11:E11"/>
  </mergeCells>
  <conditionalFormatting sqref="C15">
    <cfRule type="expression" dxfId="13" priority="15">
      <formula>C15=""</formula>
    </cfRule>
  </conditionalFormatting>
  <conditionalFormatting sqref="C19">
    <cfRule type="expression" dxfId="12" priority="14">
      <formula>C19=""</formula>
    </cfRule>
  </conditionalFormatting>
  <conditionalFormatting sqref="D19:G19">
    <cfRule type="expression" dxfId="11" priority="13">
      <formula>D19=""</formula>
    </cfRule>
  </conditionalFormatting>
  <conditionalFormatting sqref="G20">
    <cfRule type="expression" dxfId="10" priority="12">
      <formula>G20=""</formula>
    </cfRule>
  </conditionalFormatting>
  <conditionalFormatting sqref="F20">
    <cfRule type="expression" dxfId="9" priority="11">
      <formula>F20=""</formula>
    </cfRule>
  </conditionalFormatting>
  <conditionalFormatting sqref="E20">
    <cfRule type="expression" dxfId="8" priority="10">
      <formula>E20=""</formula>
    </cfRule>
  </conditionalFormatting>
  <conditionalFormatting sqref="D20">
    <cfRule type="expression" dxfId="7" priority="9">
      <formula>D20=""</formula>
    </cfRule>
  </conditionalFormatting>
  <conditionalFormatting sqref="C20">
    <cfRule type="expression" dxfId="6" priority="8">
      <formula>C20=""</formula>
    </cfRule>
  </conditionalFormatting>
  <conditionalFormatting sqref="C23:G23">
    <cfRule type="expression" dxfId="5" priority="7">
      <formula>C23=""</formula>
    </cfRule>
  </conditionalFormatting>
  <conditionalFormatting sqref="C25:G25">
    <cfRule type="expression" dxfId="4" priority="6">
      <formula>C25=""</formula>
    </cfRule>
  </conditionalFormatting>
  <conditionalFormatting sqref="C16">
    <cfRule type="expression" dxfId="3" priority="5">
      <formula>C16=""</formula>
    </cfRule>
  </conditionalFormatting>
  <conditionalFormatting sqref="I2">
    <cfRule type="expression" dxfId="2" priority="4">
      <formula>I2=""</formula>
    </cfRule>
  </conditionalFormatting>
  <conditionalFormatting sqref="C28:G33">
    <cfRule type="cellIs" dxfId="1" priority="2" operator="lessThan">
      <formula>0</formula>
    </cfRule>
  </conditionalFormatting>
  <conditionalFormatting sqref="C37:E37">
    <cfRule type="expression" dxfId="0" priority="1">
      <formula>$C$37=""</formula>
    </cfRule>
  </conditionalFormatting>
  <pageMargins left="0.25" right="0.25" top="0.75" bottom="0.75" header="0.3" footer="0.3"/>
  <pageSetup paperSize="9"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How to use</vt:lpstr>
      <vt:lpstr>Tool</vt:lpstr>
      <vt:lpstr>Example</vt:lpstr>
      <vt:lpstr>Example!Print_Area</vt:lpstr>
      <vt:lpstr>Tool!Print_Area</vt:lpstr>
    </vt:vector>
  </TitlesOfParts>
  <Company>Innovalor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 Janssen</dc:creator>
  <cp:lastModifiedBy>Liesbeth van den Berg</cp:lastModifiedBy>
  <cp:lastPrinted>2016-07-25T09:50:08Z</cp:lastPrinted>
  <dcterms:created xsi:type="dcterms:W3CDTF">2015-08-06T13:57:34Z</dcterms:created>
  <dcterms:modified xsi:type="dcterms:W3CDTF">2018-08-07T12:21:54Z</dcterms:modified>
</cp:coreProperties>
</file>